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hnksi-my.sharepoint.com/personal/racunovodstvo_hnksi_hr/Documents/Desktop/FINANCIJSKI IZVJEŠTAJI/2025/12-25/"/>
    </mc:Choice>
  </mc:AlternateContent>
  <xr:revisionPtr revIDLastSave="0" documentId="8_{9F6E25E5-78AD-48AC-86B4-F70E4D61AB7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F291" i="9" s="1"/>
  <c r="B291" i="9" s="1"/>
  <c r="L291" i="9"/>
  <c r="E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B275" i="9" s="1"/>
  <c r="L275" i="9"/>
  <c r="E275" i="9"/>
  <c r="M274" i="9"/>
  <c r="L274" i="9"/>
  <c r="F274" i="9"/>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L247" i="9"/>
  <c r="E247" i="9"/>
  <c r="B247" i="9"/>
  <c r="M246" i="9"/>
  <c r="L246" i="9"/>
  <c r="F246" i="9"/>
  <c r="E246" i="9"/>
  <c r="B246" i="9" s="1"/>
  <c r="M245" i="9"/>
  <c r="L245" i="9"/>
  <c r="F245" i="9" s="1"/>
  <c r="B245" i="9" s="1"/>
  <c r="E245" i="9"/>
  <c r="M244" i="9"/>
  <c r="L244" i="9"/>
  <c r="F244" i="9" s="1"/>
  <c r="E244" i="9"/>
  <c r="B244" i="9"/>
  <c r="M243" i="9"/>
  <c r="F243" i="9" s="1"/>
  <c r="L243" i="9"/>
  <c r="E243" i="9"/>
  <c r="B243" i="9"/>
  <c r="M242" i="9"/>
  <c r="L242" i="9"/>
  <c r="F242" i="9"/>
  <c r="E242" i="9"/>
  <c r="B242" i="9" s="1"/>
  <c r="M241" i="9"/>
  <c r="L241" i="9"/>
  <c r="E241" i="9"/>
  <c r="M240" i="9"/>
  <c r="L240" i="9"/>
  <c r="E240" i="9"/>
  <c r="M239" i="9"/>
  <c r="F239" i="9" s="1"/>
  <c r="B239" i="9" s="1"/>
  <c r="L239" i="9"/>
  <c r="E239" i="9"/>
  <c r="M238" i="9"/>
  <c r="L238" i="9"/>
  <c r="F238" i="9"/>
  <c r="E238" i="9"/>
  <c r="B238" i="9" s="1"/>
  <c r="M237" i="9"/>
  <c r="L237" i="9"/>
  <c r="E237" i="9"/>
  <c r="M236" i="9"/>
  <c r="L236" i="9"/>
  <c r="E236" i="9"/>
  <c r="M235" i="9"/>
  <c r="F235" i="9" s="1"/>
  <c r="L235" i="9"/>
  <c r="E235" i="9"/>
  <c r="B235" i="9"/>
  <c r="M234" i="9"/>
  <c r="L234" i="9"/>
  <c r="F234" i="9"/>
  <c r="E234" i="9"/>
  <c r="B234" i="9" s="1"/>
  <c r="M233" i="9"/>
  <c r="L233" i="9"/>
  <c r="F233" i="9" s="1"/>
  <c r="B233" i="9" s="1"/>
  <c r="E233" i="9"/>
  <c r="M232" i="9"/>
  <c r="L232" i="9"/>
  <c r="F232" i="9" s="1"/>
  <c r="B232" i="9" s="1"/>
  <c r="E232" i="9"/>
  <c r="M231" i="9"/>
  <c r="F231" i="9" s="1"/>
  <c r="L231" i="9"/>
  <c r="E231" i="9"/>
  <c r="B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E159" i="9" s="1"/>
  <c r="B159" i="9" s="1"/>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E144" i="9" s="1"/>
  <c r="B144" i="9" s="1"/>
  <c r="F144" i="9"/>
  <c r="H143" i="9"/>
  <c r="G143" i="9"/>
  <c r="E143" i="9" s="1"/>
  <c r="B143" i="9" s="1"/>
  <c r="F143" i="9"/>
  <c r="H142" i="9"/>
  <c r="G142" i="9"/>
  <c r="E142" i="9" s="1"/>
  <c r="B142" i="9" s="1"/>
  <c r="F142" i="9"/>
  <c r="H141" i="9"/>
  <c r="E141" i="9" s="1"/>
  <c r="B141" i="9" s="1"/>
  <c r="G141" i="9"/>
  <c r="F141" i="9"/>
  <c r="H140" i="9"/>
  <c r="G140" i="9"/>
  <c r="E140" i="9" s="1"/>
  <c r="B140" i="9" s="1"/>
  <c r="F140" i="9"/>
  <c r="H139" i="9"/>
  <c r="G139" i="9"/>
  <c r="E139" i="9" s="1"/>
  <c r="B139" i="9" s="1"/>
  <c r="F139" i="9"/>
  <c r="H138" i="9"/>
  <c r="G138" i="9"/>
  <c r="E138" i="9" s="1"/>
  <c r="B138" i="9" s="1"/>
  <c r="F138" i="9"/>
  <c r="H137" i="9"/>
  <c r="E137" i="9" s="1"/>
  <c r="B137" i="9" s="1"/>
  <c r="G137" i="9"/>
  <c r="F137" i="9"/>
  <c r="H136" i="9"/>
  <c r="G136" i="9"/>
  <c r="E136" i="9" s="1"/>
  <c r="B136" i="9" s="1"/>
  <c r="F136" i="9"/>
  <c r="H135" i="9"/>
  <c r="G135" i="9"/>
  <c r="E135" i="9" s="1"/>
  <c r="B135" i="9" s="1"/>
  <c r="F135" i="9"/>
  <c r="H134" i="9"/>
  <c r="G134" i="9"/>
  <c r="E134" i="9" s="1"/>
  <c r="B134" i="9" s="1"/>
  <c r="F134" i="9"/>
  <c r="H133" i="9"/>
  <c r="E133" i="9" s="1"/>
  <c r="B133" i="9" s="1"/>
  <c r="G133" i="9"/>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E124" i="9" s="1"/>
  <c r="B124" i="9" s="1"/>
  <c r="F124" i="9"/>
  <c r="H123" i="9"/>
  <c r="G123" i="9"/>
  <c r="E123" i="9" s="1"/>
  <c r="B123" i="9" s="1"/>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E116" i="9" s="1"/>
  <c r="B116" i="9" s="1"/>
  <c r="F116" i="9"/>
  <c r="H115" i="9"/>
  <c r="G115" i="9"/>
  <c r="E115" i="9" s="1"/>
  <c r="B115" i="9" s="1"/>
  <c r="F115" i="9"/>
  <c r="H114" i="9"/>
  <c r="G114" i="9"/>
  <c r="E114" i="9" s="1"/>
  <c r="B114" i="9" s="1"/>
  <c r="F114" i="9"/>
  <c r="H113" i="9"/>
  <c r="E113" i="9" s="1"/>
  <c r="B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G108" i="9"/>
  <c r="E108" i="9" s="1"/>
  <c r="B108" i="9" s="1"/>
  <c r="F108" i="9"/>
  <c r="H107" i="9"/>
  <c r="G107" i="9"/>
  <c r="E107" i="9" s="1"/>
  <c r="B107" i="9" s="1"/>
  <c r="F107" i="9"/>
  <c r="H106" i="9"/>
  <c r="G106" i="9"/>
  <c r="E106" i="9" s="1"/>
  <c r="B106" i="9" s="1"/>
  <c r="F106" i="9"/>
  <c r="H105" i="9"/>
  <c r="E105" i="9" s="1"/>
  <c r="B105" i="9" s="1"/>
  <c r="G105" i="9"/>
  <c r="F105" i="9"/>
  <c r="H104" i="9"/>
  <c r="G104" i="9"/>
  <c r="E104" i="9" s="1"/>
  <c r="B104" i="9" s="1"/>
  <c r="F104" i="9"/>
  <c r="H103" i="9"/>
  <c r="G103" i="9"/>
  <c r="E103" i="9" s="1"/>
  <c r="B103" i="9" s="1"/>
  <c r="F103" i="9"/>
  <c r="H102" i="9"/>
  <c r="G102" i="9"/>
  <c r="E102" i="9" s="1"/>
  <c r="B102" i="9" s="1"/>
  <c r="F102" i="9"/>
  <c r="H101" i="9"/>
  <c r="E101" i="9" s="1"/>
  <c r="B101" i="9" s="1"/>
  <c r="G101" i="9"/>
  <c r="F101" i="9"/>
  <c r="H100" i="9"/>
  <c r="G100" i="9"/>
  <c r="E100" i="9" s="1"/>
  <c r="B100" i="9" s="1"/>
  <c r="F100" i="9"/>
  <c r="H99" i="9"/>
  <c r="G99" i="9"/>
  <c r="E99" i="9" s="1"/>
  <c r="B99" i="9" s="1"/>
  <c r="F99" i="9"/>
  <c r="H98" i="9"/>
  <c r="G98" i="9"/>
  <c r="E98" i="9" s="1"/>
  <c r="B98" i="9" s="1"/>
  <c r="F98" i="9"/>
  <c r="H97" i="9"/>
  <c r="E97" i="9" s="1"/>
  <c r="B97" i="9" s="1"/>
  <c r="G97" i="9"/>
  <c r="F97" i="9"/>
  <c r="H96" i="9"/>
  <c r="G96" i="9"/>
  <c r="E96" i="9" s="1"/>
  <c r="B96" i="9" s="1"/>
  <c r="F96" i="9"/>
  <c r="H95" i="9"/>
  <c r="G95" i="9"/>
  <c r="E95" i="9" s="1"/>
  <c r="B95" i="9" s="1"/>
  <c r="F95" i="9"/>
  <c r="H94" i="9"/>
  <c r="G94" i="9"/>
  <c r="E94" i="9" s="1"/>
  <c r="B94" i="9" s="1"/>
  <c r="F94" i="9"/>
  <c r="H93" i="9"/>
  <c r="E93" i="9" s="1"/>
  <c r="B93" i="9" s="1"/>
  <c r="G93" i="9"/>
  <c r="F93" i="9"/>
  <c r="H92" i="9"/>
  <c r="G92" i="9"/>
  <c r="E92" i="9" s="1"/>
  <c r="B92" i="9" s="1"/>
  <c r="F92" i="9"/>
  <c r="H91" i="9"/>
  <c r="G91" i="9"/>
  <c r="E91" i="9" s="1"/>
  <c r="B91" i="9" s="1"/>
  <c r="F91" i="9"/>
  <c r="H90" i="9"/>
  <c r="G90" i="9"/>
  <c r="E90" i="9" s="1"/>
  <c r="B90" i="9" s="1"/>
  <c r="F90" i="9"/>
  <c r="H89" i="9"/>
  <c r="E89" i="9" s="1"/>
  <c r="B89" i="9" s="1"/>
  <c r="G89" i="9"/>
  <c r="F89" i="9"/>
  <c r="H88" i="9"/>
  <c r="G88" i="9"/>
  <c r="E88" i="9" s="1"/>
  <c r="B88" i="9" s="1"/>
  <c r="F88" i="9"/>
  <c r="H87" i="9"/>
  <c r="G87" i="9"/>
  <c r="E87" i="9" s="1"/>
  <c r="B87" i="9" s="1"/>
  <c r="F87" i="9"/>
  <c r="H86" i="9"/>
  <c r="G86" i="9"/>
  <c r="E86" i="9" s="1"/>
  <c r="B86" i="9" s="1"/>
  <c r="F86" i="9"/>
  <c r="H85" i="9"/>
  <c r="E85" i="9" s="1"/>
  <c r="B85" i="9" s="1"/>
  <c r="G85" i="9"/>
  <c r="F85" i="9"/>
  <c r="H84" i="9"/>
  <c r="G84" i="9"/>
  <c r="E84" i="9" s="1"/>
  <c r="B84" i="9" s="1"/>
  <c r="F84" i="9"/>
  <c r="H83" i="9"/>
  <c r="G83" i="9"/>
  <c r="E83" i="9" s="1"/>
  <c r="B83" i="9" s="1"/>
  <c r="F83" i="9"/>
  <c r="H82" i="9"/>
  <c r="G82" i="9"/>
  <c r="E82" i="9" s="1"/>
  <c r="B82" i="9" s="1"/>
  <c r="F82" i="9"/>
  <c r="H81" i="9"/>
  <c r="E81" i="9" s="1"/>
  <c r="B81" i="9" s="1"/>
  <c r="G81" i="9"/>
  <c r="F81" i="9"/>
  <c r="H80" i="9"/>
  <c r="G80" i="9"/>
  <c r="E80" i="9" s="1"/>
  <c r="B80" i="9" s="1"/>
  <c r="F80" i="9"/>
  <c r="H79" i="9"/>
  <c r="G79" i="9"/>
  <c r="E79" i="9" s="1"/>
  <c r="B79" i="9" s="1"/>
  <c r="F79" i="9"/>
  <c r="H78" i="9"/>
  <c r="G78" i="9"/>
  <c r="E78" i="9" s="1"/>
  <c r="B78" i="9" s="1"/>
  <c r="F78" i="9"/>
  <c r="H77" i="9"/>
  <c r="E77" i="9" s="1"/>
  <c r="B77" i="9" s="1"/>
  <c r="G77" i="9"/>
  <c r="F77" i="9"/>
  <c r="H76" i="9"/>
  <c r="G76" i="9"/>
  <c r="E76" i="9" s="1"/>
  <c r="B76" i="9" s="1"/>
  <c r="F76" i="9"/>
  <c r="H75" i="9"/>
  <c r="G75" i="9"/>
  <c r="E75" i="9" s="1"/>
  <c r="B75" i="9" s="1"/>
  <c r="F75" i="9"/>
  <c r="H74" i="9"/>
  <c r="G74" i="9"/>
  <c r="E74" i="9" s="1"/>
  <c r="B74" i="9" s="1"/>
  <c r="F74" i="9"/>
  <c r="H73" i="9"/>
  <c r="E73" i="9" s="1"/>
  <c r="B73" i="9" s="1"/>
  <c r="G73" i="9"/>
  <c r="F73" i="9"/>
  <c r="H72" i="9"/>
  <c r="G72" i="9"/>
  <c r="E72" i="9" s="1"/>
  <c r="B72" i="9" s="1"/>
  <c r="F72" i="9"/>
  <c r="H71" i="9"/>
  <c r="G71" i="9"/>
  <c r="E71" i="9" s="1"/>
  <c r="B71" i="9" s="1"/>
  <c r="F71" i="9"/>
  <c r="H70" i="9"/>
  <c r="G70" i="9"/>
  <c r="E70" i="9" s="1"/>
  <c r="B70" i="9" s="1"/>
  <c r="F70" i="9"/>
  <c r="H69" i="9"/>
  <c r="E69" i="9" s="1"/>
  <c r="B69" i="9" s="1"/>
  <c r="G69" i="9"/>
  <c r="F69" i="9"/>
  <c r="H68" i="9"/>
  <c r="G68" i="9"/>
  <c r="E68" i="9" s="1"/>
  <c r="B68" i="9" s="1"/>
  <c r="F68" i="9"/>
  <c r="H67" i="9"/>
  <c r="G67" i="9"/>
  <c r="E67" i="9" s="1"/>
  <c r="B67" i="9" s="1"/>
  <c r="F67" i="9"/>
  <c r="H66" i="9"/>
  <c r="G66" i="9"/>
  <c r="E66" i="9" s="1"/>
  <c r="B66" i="9" s="1"/>
  <c r="F66" i="9"/>
  <c r="H65" i="9"/>
  <c r="E65" i="9" s="1"/>
  <c r="B65" i="9" s="1"/>
  <c r="G65" i="9"/>
  <c r="F65" i="9"/>
  <c r="H64" i="9"/>
  <c r="G64" i="9"/>
  <c r="E64" i="9" s="1"/>
  <c r="B64" i="9" s="1"/>
  <c r="F64" i="9"/>
  <c r="H63" i="9"/>
  <c r="G63" i="9"/>
  <c r="E63" i="9" s="1"/>
  <c r="B63" i="9" s="1"/>
  <c r="F63" i="9"/>
  <c r="H62" i="9"/>
  <c r="G62" i="9"/>
  <c r="E62" i="9" s="1"/>
  <c r="B62" i="9" s="1"/>
  <c r="F62" i="9"/>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G56" i="9"/>
  <c r="F56" i="9"/>
  <c r="H55" i="9"/>
  <c r="G55" i="9"/>
  <c r="E55" i="9" s="1"/>
  <c r="B55" i="9" s="1"/>
  <c r="F55" i="9"/>
  <c r="H54" i="9"/>
  <c r="G54" i="9"/>
  <c r="E54" i="9" s="1"/>
  <c r="B54" i="9" s="1"/>
  <c r="F54" i="9"/>
  <c r="H53" i="9"/>
  <c r="E53" i="9" s="1"/>
  <c r="B53" i="9" s="1"/>
  <c r="G53" i="9"/>
  <c r="F53" i="9"/>
  <c r="H52" i="9"/>
  <c r="G52" i="9"/>
  <c r="F52" i="9"/>
  <c r="H51" i="9"/>
  <c r="G51" i="9"/>
  <c r="E51" i="9" s="1"/>
  <c r="B51" i="9" s="1"/>
  <c r="F51" i="9"/>
  <c r="H50" i="9"/>
  <c r="G50" i="9"/>
  <c r="F50" i="9"/>
  <c r="H49" i="9"/>
  <c r="E49" i="9" s="1"/>
  <c r="B49" i="9" s="1"/>
  <c r="G49" i="9"/>
  <c r="F49" i="9"/>
  <c r="H48" i="9"/>
  <c r="E48" i="9" s="1"/>
  <c r="B48" i="9" s="1"/>
  <c r="G48" i="9"/>
  <c r="F48" i="9"/>
  <c r="H47" i="9"/>
  <c r="G47" i="9"/>
  <c r="E47" i="9" s="1"/>
  <c r="F47" i="9"/>
  <c r="B47" i="9"/>
  <c r="H46" i="9"/>
  <c r="E46" i="9" s="1"/>
  <c r="B46" i="9" s="1"/>
  <c r="G46" i="9"/>
  <c r="F46" i="9"/>
  <c r="H45" i="9"/>
  <c r="E45" i="9" s="1"/>
  <c r="B45" i="9" s="1"/>
  <c r="G45" i="9"/>
  <c r="F45" i="9"/>
  <c r="H44" i="9"/>
  <c r="G44" i="9"/>
  <c r="E44" i="9" s="1"/>
  <c r="B44" i="9" s="1"/>
  <c r="F44" i="9"/>
  <c r="H43" i="9"/>
  <c r="G43" i="9"/>
  <c r="E43" i="9" s="1"/>
  <c r="B43" i="9" s="1"/>
  <c r="F43" i="9"/>
  <c r="H42" i="9"/>
  <c r="G42" i="9"/>
  <c r="E42" i="9" s="1"/>
  <c r="B42" i="9" s="1"/>
  <c r="F42" i="9"/>
  <c r="H41" i="9"/>
  <c r="E41" i="9" s="1"/>
  <c r="B41" i="9" s="1"/>
  <c r="G41" i="9"/>
  <c r="F41" i="9"/>
  <c r="H40" i="9"/>
  <c r="G40" i="9"/>
  <c r="F40" i="9"/>
  <c r="E40" i="9"/>
  <c r="B40" i="9" s="1"/>
  <c r="H39" i="9"/>
  <c r="G39" i="9"/>
  <c r="F39" i="9"/>
  <c r="H38" i="9"/>
  <c r="G38" i="9"/>
  <c r="F38" i="9"/>
  <c r="E38" i="9"/>
  <c r="B38" i="9" s="1"/>
  <c r="H37" i="9"/>
  <c r="G37" i="9"/>
  <c r="F37" i="9"/>
  <c r="H36" i="9"/>
  <c r="G36" i="9"/>
  <c r="F36" i="9"/>
  <c r="H35" i="9"/>
  <c r="G35" i="9"/>
  <c r="E35" i="9" s="1"/>
  <c r="B35" i="9" s="1"/>
  <c r="F35" i="9"/>
  <c r="H34" i="9"/>
  <c r="G34" i="9"/>
  <c r="E34" i="9" s="1"/>
  <c r="B34" i="9" s="1"/>
  <c r="F34" i="9"/>
  <c r="H33" i="9"/>
  <c r="E33" i="9" s="1"/>
  <c r="B33" i="9" s="1"/>
  <c r="G33" i="9"/>
  <c r="F33" i="9"/>
  <c r="H32" i="9"/>
  <c r="G32" i="9"/>
  <c r="F32" i="9"/>
  <c r="E32" i="9"/>
  <c r="B32" i="9" s="1"/>
  <c r="H31" i="9"/>
  <c r="G31" i="9"/>
  <c r="F31" i="9"/>
  <c r="H30" i="9"/>
  <c r="G30" i="9"/>
  <c r="F30" i="9"/>
  <c r="E30" i="9"/>
  <c r="B30" i="9" s="1"/>
  <c r="H29" i="9"/>
  <c r="E29" i="9" s="1"/>
  <c r="B29" i="9" s="1"/>
  <c r="G29" i="9"/>
  <c r="F29" i="9"/>
  <c r="H28" i="9"/>
  <c r="G28" i="9"/>
  <c r="E28" i="9" s="1"/>
  <c r="B28" i="9" s="1"/>
  <c r="F28" i="9"/>
  <c r="H27" i="9"/>
  <c r="E27" i="9" s="1"/>
  <c r="G27" i="9"/>
  <c r="F27" i="9"/>
  <c r="B27" i="9"/>
  <c r="H26" i="9"/>
  <c r="E26" i="9" s="1"/>
  <c r="B26" i="9" s="1"/>
  <c r="G26" i="9"/>
  <c r="F26" i="9"/>
  <c r="H25" i="9"/>
  <c r="G25" i="9"/>
  <c r="E25" i="9" s="1"/>
  <c r="F25" i="9"/>
  <c r="F24" i="9"/>
  <c r="F4" i="9"/>
  <c r="O3" i="9"/>
  <c r="G296" i="9" s="1"/>
  <c r="I3" i="9"/>
  <c r="H3" i="9"/>
  <c r="G3" i="9"/>
  <c r="D104" i="8"/>
  <c r="I41" i="3" s="1"/>
  <c r="D97" i="8"/>
  <c r="D92" i="8"/>
  <c r="D87" i="8"/>
  <c r="D82" i="8"/>
  <c r="D77" i="8"/>
  <c r="D72" i="8"/>
  <c r="D67" i="8"/>
  <c r="D62" i="8"/>
  <c r="D57" i="8"/>
  <c r="D52" i="8"/>
  <c r="D46" i="8"/>
  <c r="D37" i="8"/>
  <c r="C1614" i="1" s="1"/>
  <c r="H1614" i="1" s="1"/>
  <c r="D27" i="8"/>
  <c r="D18" i="8"/>
  <c r="D8" i="8"/>
  <c r="E44" i="7"/>
  <c r="D44" i="7"/>
  <c r="E39" i="7"/>
  <c r="D39" i="7"/>
  <c r="D38" i="7" s="1"/>
  <c r="E38" i="7"/>
  <c r="E30" i="7"/>
  <c r="D30" i="7"/>
  <c r="E23" i="7"/>
  <c r="E22" i="7" s="1"/>
  <c r="I34" i="3" s="1"/>
  <c r="D23" i="7"/>
  <c r="D22" i="7"/>
  <c r="E14" i="7"/>
  <c r="D14" i="7"/>
  <c r="E7" i="7"/>
  <c r="E6"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406" i="1" s="1"/>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1268" i="1" s="1"/>
  <c r="D264" i="5"/>
  <c r="F263" i="5"/>
  <c r="F262" i="5"/>
  <c r="F261" i="5"/>
  <c r="E260" i="5"/>
  <c r="D1264" i="1" s="1"/>
  <c r="D260" i="5"/>
  <c r="F259" i="5"/>
  <c r="F258" i="5"/>
  <c r="F257" i="5"/>
  <c r="E256" i="5"/>
  <c r="F256" i="5"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1068" i="1" s="1"/>
  <c r="D63" i="5"/>
  <c r="F62" i="5"/>
  <c r="F61" i="5"/>
  <c r="F60" i="5"/>
  <c r="F59" i="5"/>
  <c r="F58" i="5"/>
  <c r="F57" i="5"/>
  <c r="E56" i="5"/>
  <c r="D1061" i="1" s="1"/>
  <c r="D56" i="5"/>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31" i="4" s="1"/>
  <c r="E428" i="4"/>
  <c r="F428" i="4" s="1"/>
  <c r="D428" i="4"/>
  <c r="F427" i="4"/>
  <c r="E427" i="4"/>
  <c r="D422" i="1" s="1"/>
  <c r="D427" i="4"/>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E309" i="4" s="1"/>
  <c r="D310" i="4"/>
  <c r="D309" i="4"/>
  <c r="F309" i="4" s="1"/>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26" i="1" s="1"/>
  <c r="D231" i="4"/>
  <c r="F231" i="4" s="1"/>
  <c r="F229" i="4"/>
  <c r="F228" i="4"/>
  <c r="F227" i="4"/>
  <c r="F226" i="4"/>
  <c r="F225" i="4"/>
  <c r="E225" i="4"/>
  <c r="E221" i="4" s="1"/>
  <c r="D225" i="4"/>
  <c r="F224" i="4"/>
  <c r="F223" i="4"/>
  <c r="F222" i="4"/>
  <c r="E222" i="4"/>
  <c r="D222" i="4"/>
  <c r="D221" i="4" s="1"/>
  <c r="F221" i="4" s="1"/>
  <c r="F220" i="4"/>
  <c r="F219" i="4"/>
  <c r="F218" i="4"/>
  <c r="F217" i="4"/>
  <c r="E216" i="4"/>
  <c r="D212" i="1" s="1"/>
  <c r="G212"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1" i="1" s="1"/>
  <c r="H131" i="1" s="1"/>
  <c r="D135" i="4"/>
  <c r="D134" i="4"/>
  <c r="F133" i="4"/>
  <c r="F132" i="4"/>
  <c r="F131" i="4"/>
  <c r="F130" i="4"/>
  <c r="E129" i="4"/>
  <c r="D125" i="1" s="1"/>
  <c r="H125" i="1" s="1"/>
  <c r="D129" i="4"/>
  <c r="F129" i="4" s="1"/>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4" i="1" s="1"/>
  <c r="H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C1682" i="1"/>
  <c r="H1682" i="1" s="1"/>
  <c r="C1680" i="1"/>
  <c r="C1679" i="1"/>
  <c r="G1679" i="1" s="1"/>
  <c r="C1678" i="1"/>
  <c r="H1678" i="1" s="1"/>
  <c r="C1677" i="1"/>
  <c r="H1677" i="1" s="1"/>
  <c r="C1676" i="1"/>
  <c r="C1675" i="1"/>
  <c r="G1675" i="1" s="1"/>
  <c r="C1674" i="1"/>
  <c r="H1674" i="1" s="1"/>
  <c r="G1673" i="1"/>
  <c r="C1673" i="1"/>
  <c r="H1673" i="1" s="1"/>
  <c r="C1672" i="1"/>
  <c r="C1671" i="1"/>
  <c r="G1671" i="1" s="1"/>
  <c r="H1670" i="1"/>
  <c r="C1670" i="1"/>
  <c r="G1670" i="1" s="1"/>
  <c r="C1669" i="1"/>
  <c r="H1669" i="1" s="1"/>
  <c r="C1668" i="1"/>
  <c r="C1667" i="1"/>
  <c r="G1667" i="1" s="1"/>
  <c r="C1666" i="1"/>
  <c r="H1666" i="1" s="1"/>
  <c r="C1665" i="1"/>
  <c r="H1665" i="1" s="1"/>
  <c r="C1664" i="1"/>
  <c r="C1663" i="1"/>
  <c r="G1663" i="1" s="1"/>
  <c r="C1662" i="1"/>
  <c r="H1662" i="1" s="1"/>
  <c r="C1661" i="1"/>
  <c r="H1661" i="1" s="1"/>
  <c r="C1660" i="1"/>
  <c r="C1659" i="1"/>
  <c r="G1659" i="1" s="1"/>
  <c r="C1658" i="1"/>
  <c r="H1658" i="1" s="1"/>
  <c r="C1657" i="1"/>
  <c r="H1657" i="1" s="1"/>
  <c r="C1656" i="1"/>
  <c r="C1655" i="1"/>
  <c r="G1655" i="1" s="1"/>
  <c r="C1654" i="1"/>
  <c r="H1654" i="1" s="1"/>
  <c r="C1653" i="1"/>
  <c r="H1653" i="1" s="1"/>
  <c r="C1652" i="1"/>
  <c r="C1651" i="1"/>
  <c r="G1651" i="1" s="1"/>
  <c r="C1650" i="1"/>
  <c r="H1650" i="1" s="1"/>
  <c r="C1649" i="1"/>
  <c r="H1649" i="1" s="1"/>
  <c r="C1648" i="1"/>
  <c r="H1647" i="1"/>
  <c r="C1647" i="1"/>
  <c r="G1647" i="1" s="1"/>
  <c r="C1646" i="1"/>
  <c r="H1646" i="1" s="1"/>
  <c r="C1645" i="1"/>
  <c r="H1645" i="1" s="1"/>
  <c r="C1644" i="1"/>
  <c r="C1643" i="1"/>
  <c r="G1643" i="1" s="1"/>
  <c r="C1642" i="1"/>
  <c r="H1642" i="1" s="1"/>
  <c r="C1641" i="1"/>
  <c r="H1641" i="1" s="1"/>
  <c r="C1640" i="1"/>
  <c r="C1638" i="1"/>
  <c r="H1638" i="1" s="1"/>
  <c r="C1637" i="1"/>
  <c r="H1637" i="1" s="1"/>
  <c r="C1636" i="1"/>
  <c r="C1635" i="1"/>
  <c r="G1635" i="1" s="1"/>
  <c r="C1634" i="1"/>
  <c r="H1634" i="1" s="1"/>
  <c r="C1633" i="1"/>
  <c r="H1633" i="1" s="1"/>
  <c r="C1632" i="1"/>
  <c r="C1631" i="1"/>
  <c r="G1631" i="1" s="1"/>
  <c r="C1630" i="1"/>
  <c r="H1630" i="1" s="1"/>
  <c r="C1629" i="1"/>
  <c r="H1629" i="1" s="1"/>
  <c r="C1627" i="1"/>
  <c r="G1627" i="1" s="1"/>
  <c r="C1626" i="1"/>
  <c r="H1626" i="1" s="1"/>
  <c r="C1625" i="1"/>
  <c r="H1625" i="1" s="1"/>
  <c r="C1624" i="1"/>
  <c r="C1620" i="1"/>
  <c r="C1619" i="1"/>
  <c r="G1619" i="1" s="1"/>
  <c r="C1618" i="1"/>
  <c r="H1618" i="1" s="1"/>
  <c r="C1617" i="1"/>
  <c r="H1617" i="1" s="1"/>
  <c r="C1616" i="1"/>
  <c r="H1615" i="1"/>
  <c r="C1615" i="1"/>
  <c r="G1615" i="1" s="1"/>
  <c r="C1613" i="1"/>
  <c r="H1613" i="1" s="1"/>
  <c r="C1612" i="1"/>
  <c r="C1611" i="1"/>
  <c r="G1611" i="1" s="1"/>
  <c r="C1610" i="1"/>
  <c r="H1610" i="1" s="1"/>
  <c r="C1609" i="1"/>
  <c r="H1609" i="1" s="1"/>
  <c r="C1608" i="1"/>
  <c r="C1607" i="1"/>
  <c r="G1607" i="1" s="1"/>
  <c r="C1606" i="1"/>
  <c r="G1606" i="1" s="1"/>
  <c r="C1605" i="1"/>
  <c r="H1605" i="1" s="1"/>
  <c r="C1604" i="1"/>
  <c r="C1603" i="1"/>
  <c r="G1603" i="1" s="1"/>
  <c r="C1601" i="1"/>
  <c r="H1601" i="1" s="1"/>
  <c r="C1600" i="1"/>
  <c r="C1599" i="1"/>
  <c r="G1599" i="1" s="1"/>
  <c r="C1598" i="1"/>
  <c r="H1598" i="1" s="1"/>
  <c r="C1597" i="1"/>
  <c r="H1597" i="1" s="1"/>
  <c r="C1596" i="1"/>
  <c r="C1595" i="1"/>
  <c r="G1595" i="1" s="1"/>
  <c r="C1594" i="1"/>
  <c r="H1594" i="1" s="1"/>
  <c r="C1593" i="1"/>
  <c r="H1593" i="1" s="1"/>
  <c r="C1592" i="1"/>
  <c r="C1591" i="1"/>
  <c r="G1591" i="1" s="1"/>
  <c r="C1590" i="1"/>
  <c r="H1590" i="1" s="1"/>
  <c r="C1589" i="1"/>
  <c r="H1589" i="1" s="1"/>
  <c r="C1588" i="1"/>
  <c r="C1587" i="1"/>
  <c r="G1587" i="1" s="1"/>
  <c r="C1586" i="1"/>
  <c r="G1586" i="1" s="1"/>
  <c r="C1584" i="1"/>
  <c r="C1582" i="1"/>
  <c r="H1582" i="1" s="1"/>
  <c r="D1581" i="1"/>
  <c r="C1581" i="1"/>
  <c r="H1581" i="1" s="1"/>
  <c r="J1580" i="1"/>
  <c r="D1580" i="1"/>
  <c r="H1580" i="1" s="1"/>
  <c r="C1580" i="1"/>
  <c r="D1579" i="1"/>
  <c r="C1579" i="1"/>
  <c r="H1579" i="1" s="1"/>
  <c r="J1578" i="1"/>
  <c r="D1578" i="1"/>
  <c r="H1578" i="1" s="1"/>
  <c r="C1578" i="1"/>
  <c r="G1577" i="1"/>
  <c r="D1577" i="1"/>
  <c r="H1577" i="1" s="1"/>
  <c r="C1577" i="1"/>
  <c r="H1576" i="1"/>
  <c r="D1576" i="1"/>
  <c r="C1576" i="1"/>
  <c r="J1575" i="1"/>
  <c r="G1575" i="1"/>
  <c r="I1575" i="1" s="1"/>
  <c r="D1575" i="1"/>
  <c r="H1575" i="1" s="1"/>
  <c r="C1575" i="1"/>
  <c r="H1574" i="1"/>
  <c r="D1574" i="1"/>
  <c r="C1574" i="1"/>
  <c r="J1573" i="1"/>
  <c r="G1573" i="1"/>
  <c r="I1573" i="1" s="1"/>
  <c r="D1573" i="1"/>
  <c r="H1573" i="1" s="1"/>
  <c r="C1573" i="1"/>
  <c r="D1572" i="1"/>
  <c r="C1572" i="1"/>
  <c r="G1571" i="1"/>
  <c r="D1571" i="1"/>
  <c r="H1571" i="1" s="1"/>
  <c r="C1571" i="1"/>
  <c r="D1570" i="1"/>
  <c r="C1570" i="1"/>
  <c r="D1569" i="1"/>
  <c r="H1569" i="1" s="1"/>
  <c r="C1569" i="1"/>
  <c r="D1568" i="1"/>
  <c r="C1568" i="1"/>
  <c r="G1567" i="1"/>
  <c r="I1567" i="1" s="1"/>
  <c r="D1567" i="1"/>
  <c r="H1567" i="1" s="1"/>
  <c r="C1567" i="1"/>
  <c r="D1566" i="1"/>
  <c r="C1566" i="1"/>
  <c r="G1565" i="1"/>
  <c r="I1565" i="1" s="1"/>
  <c r="D1565" i="1"/>
  <c r="H1565" i="1" s="1"/>
  <c r="C1565" i="1"/>
  <c r="D1564" i="1"/>
  <c r="C1564" i="1"/>
  <c r="D1563" i="1"/>
  <c r="C1563" i="1"/>
  <c r="J1562" i="1"/>
  <c r="D1562" i="1"/>
  <c r="H1562" i="1" s="1"/>
  <c r="C1562" i="1"/>
  <c r="D1561" i="1"/>
  <c r="C1561" i="1"/>
  <c r="H1561" i="1" s="1"/>
  <c r="J1560" i="1"/>
  <c r="D1560" i="1"/>
  <c r="H1560" i="1" s="1"/>
  <c r="C1560" i="1"/>
  <c r="D1559" i="1"/>
  <c r="C1559" i="1"/>
  <c r="H1559" i="1" s="1"/>
  <c r="D1558" i="1"/>
  <c r="H1558" i="1" s="1"/>
  <c r="C1558" i="1"/>
  <c r="D1557" i="1"/>
  <c r="C1557" i="1"/>
  <c r="H1557" i="1" s="1"/>
  <c r="C1556" i="1"/>
  <c r="C1555" i="1"/>
  <c r="D1554" i="1"/>
  <c r="C1554" i="1"/>
  <c r="H1553" i="1"/>
  <c r="D1553" i="1"/>
  <c r="C1553" i="1"/>
  <c r="D1552" i="1"/>
  <c r="C1552" i="1"/>
  <c r="H1551" i="1"/>
  <c r="D1551" i="1"/>
  <c r="C1551" i="1"/>
  <c r="D1550" i="1"/>
  <c r="C1550" i="1"/>
  <c r="H1549" i="1"/>
  <c r="D1549" i="1"/>
  <c r="C1549" i="1"/>
  <c r="D1548" i="1"/>
  <c r="C1548" i="1"/>
  <c r="H1547" i="1"/>
  <c r="G1547" i="1"/>
  <c r="D1547" i="1"/>
  <c r="C1547" i="1"/>
  <c r="J1547" i="1" s="1"/>
  <c r="D1546" i="1"/>
  <c r="J1546" i="1" s="1"/>
  <c r="C1546" i="1"/>
  <c r="H1545" i="1"/>
  <c r="G1545" i="1"/>
  <c r="D1545" i="1"/>
  <c r="C1545" i="1"/>
  <c r="J1545" i="1" s="1"/>
  <c r="D1544" i="1"/>
  <c r="J1544" i="1" s="1"/>
  <c r="C1544" i="1"/>
  <c r="H1543" i="1"/>
  <c r="G1543" i="1"/>
  <c r="D1543" i="1"/>
  <c r="C1543" i="1"/>
  <c r="J1543" i="1" s="1"/>
  <c r="D1542" i="1"/>
  <c r="J1542" i="1" s="1"/>
  <c r="C1542" i="1"/>
  <c r="H1541" i="1"/>
  <c r="G1541" i="1"/>
  <c r="D1541" i="1"/>
  <c r="C1541" i="1"/>
  <c r="J1541" i="1" s="1"/>
  <c r="D1540" i="1"/>
  <c r="H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D1505" i="1"/>
  <c r="G1505" i="1" s="1"/>
  <c r="C1505" i="1"/>
  <c r="H1504" i="1"/>
  <c r="G1504" i="1"/>
  <c r="D1504" i="1"/>
  <c r="C1504" i="1"/>
  <c r="H1503" i="1"/>
  <c r="D1503" i="1"/>
  <c r="G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D1394" i="1"/>
  <c r="H1394" i="1" s="1"/>
  <c r="C1394" i="1"/>
  <c r="H1393" i="1"/>
  <c r="G1393" i="1"/>
  <c r="D1393" i="1"/>
  <c r="C1393" i="1"/>
  <c r="H1392" i="1"/>
  <c r="G1392" i="1"/>
  <c r="D1392" i="1"/>
  <c r="C1392" i="1"/>
  <c r="H1391" i="1"/>
  <c r="G1391" i="1"/>
  <c r="D1391" i="1"/>
  <c r="C1391" i="1"/>
  <c r="D1390" i="1"/>
  <c r="C1390" i="1"/>
  <c r="H1389" i="1"/>
  <c r="D1389" i="1"/>
  <c r="C1389" i="1"/>
  <c r="D1388" i="1"/>
  <c r="H1388" i="1" s="1"/>
  <c r="C1388" i="1"/>
  <c r="D1387" i="1"/>
  <c r="C1387" i="1"/>
  <c r="H1387" i="1" s="1"/>
  <c r="H1386" i="1"/>
  <c r="D1386" i="1"/>
  <c r="G1386" i="1" s="1"/>
  <c r="C1386" i="1"/>
  <c r="H1385" i="1"/>
  <c r="D1385" i="1"/>
  <c r="G1385" i="1" s="1"/>
  <c r="C1385" i="1"/>
  <c r="G1384" i="1"/>
  <c r="D1384" i="1"/>
  <c r="C1384" i="1"/>
  <c r="H1384" i="1" s="1"/>
  <c r="D1383" i="1"/>
  <c r="G1383" i="1" s="1"/>
  <c r="C1383" i="1"/>
  <c r="D1382" i="1"/>
  <c r="G1382" i="1" s="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D1368" i="1"/>
  <c r="G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D1342" i="1"/>
  <c r="G1342" i="1" s="1"/>
  <c r="C1342" i="1"/>
  <c r="H1341" i="1"/>
  <c r="G1341" i="1"/>
  <c r="D1341" i="1"/>
  <c r="C1341" i="1"/>
  <c r="H1340" i="1"/>
  <c r="D1340" i="1"/>
  <c r="G1340" i="1" s="1"/>
  <c r="C1340" i="1"/>
  <c r="H1339" i="1"/>
  <c r="D1339" i="1"/>
  <c r="G1339" i="1" s="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D1312" i="1"/>
  <c r="G1312" i="1" s="1"/>
  <c r="C1312" i="1"/>
  <c r="H1311" i="1"/>
  <c r="D1311" i="1"/>
  <c r="G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C1301" i="1"/>
  <c r="H1299" i="1"/>
  <c r="G1299" i="1"/>
  <c r="D1299" i="1"/>
  <c r="C1299" i="1"/>
  <c r="H1298" i="1"/>
  <c r="G1298" i="1"/>
  <c r="D1298" i="1"/>
  <c r="C1298" i="1"/>
  <c r="H1297" i="1"/>
  <c r="G1297" i="1"/>
  <c r="D1297" i="1"/>
  <c r="C1297" i="1"/>
  <c r="H1296" i="1"/>
  <c r="G1296" i="1"/>
  <c r="D1296" i="1"/>
  <c r="C1296" i="1"/>
  <c r="H1295" i="1"/>
  <c r="G1295" i="1"/>
  <c r="D1295" i="1"/>
  <c r="C1295" i="1"/>
  <c r="D1294" i="1"/>
  <c r="C1294" i="1"/>
  <c r="H1294" i="1" s="1"/>
  <c r="H1293" i="1"/>
  <c r="G1293" i="1"/>
  <c r="D1293" i="1"/>
  <c r="C1293" i="1"/>
  <c r="H1292" i="1"/>
  <c r="D1292" i="1"/>
  <c r="C1292" i="1"/>
  <c r="H1291" i="1"/>
  <c r="G1291" i="1"/>
  <c r="D1291" i="1"/>
  <c r="C1291" i="1"/>
  <c r="H1290" i="1"/>
  <c r="G1290" i="1"/>
  <c r="D1290" i="1"/>
  <c r="C1290" i="1"/>
  <c r="H1289" i="1"/>
  <c r="D1289" i="1"/>
  <c r="G1289" i="1" s="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D1281" i="1"/>
  <c r="G1281" i="1" s="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C1268" i="1"/>
  <c r="D1267" i="1"/>
  <c r="G1267" i="1" s="1"/>
  <c r="C1267" i="1"/>
  <c r="D1266" i="1"/>
  <c r="H1266" i="1" s="1"/>
  <c r="C1266" i="1"/>
  <c r="D1265" i="1"/>
  <c r="H1265" i="1" s="1"/>
  <c r="C1265" i="1"/>
  <c r="C1264" i="1"/>
  <c r="H1263" i="1"/>
  <c r="D1263" i="1"/>
  <c r="G1263" i="1" s="1"/>
  <c r="C1263" i="1"/>
  <c r="H1262" i="1"/>
  <c r="G1262" i="1"/>
  <c r="D1262" i="1"/>
  <c r="C1262" i="1"/>
  <c r="H1261" i="1"/>
  <c r="G1261" i="1"/>
  <c r="D1261" i="1"/>
  <c r="C1261" i="1"/>
  <c r="C1260" i="1"/>
  <c r="C1259" i="1"/>
  <c r="H1258" i="1"/>
  <c r="G1258" i="1"/>
  <c r="D1258" i="1"/>
  <c r="C1258" i="1"/>
  <c r="H1257" i="1"/>
  <c r="D1257" i="1"/>
  <c r="G1257" i="1" s="1"/>
  <c r="C1257" i="1"/>
  <c r="C1256" i="1"/>
  <c r="H1254" i="1"/>
  <c r="G1254" i="1"/>
  <c r="D1254" i="1"/>
  <c r="C1254" i="1"/>
  <c r="D1253" i="1"/>
  <c r="H1253" i="1" s="1"/>
  <c r="C1253" i="1"/>
  <c r="D1252" i="1"/>
  <c r="H1252" i="1" s="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C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C1185" i="1"/>
  <c r="D1184" i="1"/>
  <c r="H1184" i="1" s="1"/>
  <c r="C1184" i="1"/>
  <c r="D1183" i="1"/>
  <c r="H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D1168" i="1"/>
  <c r="G1168" i="1" s="1"/>
  <c r="C1168" i="1"/>
  <c r="D1167" i="1"/>
  <c r="H1167" i="1" s="1"/>
  <c r="C1167" i="1"/>
  <c r="D1166" i="1"/>
  <c r="H1166" i="1" s="1"/>
  <c r="C1166" i="1"/>
  <c r="D1165" i="1"/>
  <c r="H1165" i="1" s="1"/>
  <c r="C1165" i="1"/>
  <c r="H1164" i="1"/>
  <c r="G1164" i="1"/>
  <c r="D1164" i="1"/>
  <c r="C1164" i="1"/>
  <c r="D1163" i="1"/>
  <c r="G1163" i="1" s="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C1046" i="1"/>
  <c r="H1045" i="1"/>
  <c r="G1045" i="1"/>
  <c r="D1045" i="1"/>
  <c r="C1045" i="1"/>
  <c r="H1044" i="1"/>
  <c r="G1044" i="1"/>
  <c r="D1044" i="1"/>
  <c r="C1044" i="1"/>
  <c r="H1043" i="1"/>
  <c r="G1043" i="1"/>
  <c r="D1043" i="1"/>
  <c r="C1043" i="1"/>
  <c r="D1042" i="1"/>
  <c r="H1042" i="1" s="1"/>
  <c r="C1042" i="1"/>
  <c r="H1041" i="1"/>
  <c r="G1041" i="1"/>
  <c r="D1041" i="1"/>
  <c r="C1041" i="1"/>
  <c r="D1040" i="1"/>
  <c r="H1040" i="1" s="1"/>
  <c r="C1040" i="1"/>
  <c r="D1039" i="1"/>
  <c r="G1039" i="1" s="1"/>
  <c r="C1039" i="1"/>
  <c r="H1038" i="1"/>
  <c r="G1038" i="1"/>
  <c r="D1038" i="1"/>
  <c r="C1038" i="1"/>
  <c r="H1037" i="1"/>
  <c r="G1037" i="1"/>
  <c r="D1037" i="1"/>
  <c r="C1037" i="1"/>
  <c r="H1036" i="1"/>
  <c r="G1036" i="1"/>
  <c r="D1036" i="1"/>
  <c r="C1036" i="1"/>
  <c r="D1035" i="1"/>
  <c r="G1035" i="1" s="1"/>
  <c r="C1035" i="1"/>
  <c r="D1034" i="1"/>
  <c r="H1034" i="1" s="1"/>
  <c r="C1034" i="1"/>
  <c r="D1033" i="1"/>
  <c r="G1033" i="1" s="1"/>
  <c r="C1033" i="1"/>
  <c r="H1032" i="1"/>
  <c r="G1032" i="1"/>
  <c r="D1032" i="1"/>
  <c r="C1032" i="1"/>
  <c r="D1031" i="1"/>
  <c r="G1031" i="1" s="1"/>
  <c r="C1031" i="1"/>
  <c r="D1030" i="1"/>
  <c r="G1030" i="1" s="1"/>
  <c r="C1030" i="1"/>
  <c r="H1029" i="1"/>
  <c r="G1029" i="1"/>
  <c r="D1029" i="1"/>
  <c r="C1029" i="1"/>
  <c r="H1028" i="1"/>
  <c r="G1028" i="1"/>
  <c r="D1028" i="1"/>
  <c r="C1028" i="1"/>
  <c r="D1027" i="1"/>
  <c r="G1027" i="1" s="1"/>
  <c r="C1027" i="1"/>
  <c r="D1026" i="1"/>
  <c r="H1026" i="1" s="1"/>
  <c r="C1026" i="1"/>
  <c r="D1025" i="1"/>
  <c r="G1025" i="1" s="1"/>
  <c r="C1025" i="1"/>
  <c r="D1024" i="1"/>
  <c r="H1024" i="1" s="1"/>
  <c r="C1024" i="1"/>
  <c r="D1023" i="1"/>
  <c r="H1023" i="1" s="1"/>
  <c r="C1023" i="1"/>
  <c r="H1022" i="1"/>
  <c r="G1022" i="1"/>
  <c r="D1022" i="1"/>
  <c r="C1022" i="1"/>
  <c r="H1021" i="1"/>
  <c r="G1021" i="1"/>
  <c r="D1021" i="1"/>
  <c r="C1021" i="1"/>
  <c r="H1020" i="1"/>
  <c r="D1020" i="1"/>
  <c r="G1020" i="1" s="1"/>
  <c r="C1020" i="1"/>
  <c r="H1019" i="1"/>
  <c r="G1019" i="1"/>
  <c r="D1019" i="1"/>
  <c r="C1019" i="1"/>
  <c r="C1018" i="1"/>
  <c r="C1017" i="1"/>
  <c r="D1016" i="1"/>
  <c r="H1016" i="1" s="1"/>
  <c r="C1016" i="1"/>
  <c r="D1015" i="1"/>
  <c r="H1015" i="1" s="1"/>
  <c r="C1015" i="1"/>
  <c r="H1014" i="1"/>
  <c r="G1014" i="1"/>
  <c r="D1014" i="1"/>
  <c r="C1014"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H651" i="1" s="1"/>
  <c r="C651" i="1"/>
  <c r="H650" i="1"/>
  <c r="G650" i="1"/>
  <c r="D650" i="1"/>
  <c r="C650" i="1"/>
  <c r="D649" i="1"/>
  <c r="H649" i="1" s="1"/>
  <c r="C649" i="1"/>
  <c r="H648" i="1"/>
  <c r="G648" i="1"/>
  <c r="D648" i="1"/>
  <c r="C648" i="1"/>
  <c r="D647" i="1"/>
  <c r="H647" i="1" s="1"/>
  <c r="C647" i="1"/>
  <c r="H646" i="1"/>
  <c r="G646" i="1"/>
  <c r="D646" i="1"/>
  <c r="C646" i="1"/>
  <c r="H645" i="1"/>
  <c r="G645" i="1"/>
  <c r="D645" i="1"/>
  <c r="C645"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H538" i="1"/>
  <c r="D538" i="1"/>
  <c r="G538" i="1" s="1"/>
  <c r="C538" i="1"/>
  <c r="H537" i="1"/>
  <c r="D537" i="1"/>
  <c r="G537" i="1" s="1"/>
  <c r="C537" i="1"/>
  <c r="D536" i="1"/>
  <c r="C536" i="1"/>
  <c r="H535" i="1"/>
  <c r="D535" i="1"/>
  <c r="G535" i="1" s="1"/>
  <c r="C535" i="1"/>
  <c r="H534" i="1"/>
  <c r="D534" i="1"/>
  <c r="G534" i="1" s="1"/>
  <c r="C534" i="1"/>
  <c r="H533" i="1"/>
  <c r="D533" i="1"/>
  <c r="G533" i="1" s="1"/>
  <c r="C533" i="1"/>
  <c r="D532" i="1"/>
  <c r="C532" i="1"/>
  <c r="H531" i="1"/>
  <c r="D531" i="1"/>
  <c r="G531" i="1" s="1"/>
  <c r="C531" i="1"/>
  <c r="H528" i="1"/>
  <c r="D528" i="1"/>
  <c r="G528" i="1" s="1"/>
  <c r="C528" i="1"/>
  <c r="H527" i="1"/>
  <c r="D527" i="1"/>
  <c r="G527" i="1" s="1"/>
  <c r="C527" i="1"/>
  <c r="D526" i="1"/>
  <c r="C526" i="1"/>
  <c r="H525" i="1"/>
  <c r="D525" i="1"/>
  <c r="G525" i="1" s="1"/>
  <c r="C525" i="1"/>
  <c r="H524" i="1"/>
  <c r="D524" i="1"/>
  <c r="G524" i="1" s="1"/>
  <c r="C524" i="1"/>
  <c r="D523" i="1"/>
  <c r="G523" i="1" s="1"/>
  <c r="C523" i="1"/>
  <c r="D522" i="1"/>
  <c r="C522" i="1"/>
  <c r="H521" i="1"/>
  <c r="D521" i="1"/>
  <c r="G521" i="1" s="1"/>
  <c r="C521" i="1"/>
  <c r="H520" i="1"/>
  <c r="D520" i="1"/>
  <c r="G520" i="1" s="1"/>
  <c r="C520" i="1"/>
  <c r="D519" i="1"/>
  <c r="G519" i="1" s="1"/>
  <c r="C519" i="1"/>
  <c r="D518" i="1"/>
  <c r="C518" i="1"/>
  <c r="H517" i="1"/>
  <c r="D517" i="1"/>
  <c r="G517" i="1" s="1"/>
  <c r="C517" i="1"/>
  <c r="D516" i="1"/>
  <c r="D515" i="1"/>
  <c r="C515" i="1"/>
  <c r="H514" i="1"/>
  <c r="D514" i="1"/>
  <c r="G514" i="1" s="1"/>
  <c r="C514" i="1"/>
  <c r="H513" i="1"/>
  <c r="D513" i="1"/>
  <c r="G513" i="1" s="1"/>
  <c r="C513" i="1"/>
  <c r="H512" i="1"/>
  <c r="D512" i="1"/>
  <c r="G512" i="1" s="1"/>
  <c r="C512" i="1"/>
  <c r="D511" i="1"/>
  <c r="C511" i="1"/>
  <c r="H510" i="1"/>
  <c r="D510" i="1"/>
  <c r="G510" i="1" s="1"/>
  <c r="C510" i="1"/>
  <c r="H509" i="1"/>
  <c r="D509" i="1"/>
  <c r="G509" i="1" s="1"/>
  <c r="C509" i="1"/>
  <c r="D508" i="1"/>
  <c r="G508" i="1" s="1"/>
  <c r="C508" i="1"/>
  <c r="D507" i="1"/>
  <c r="C507" i="1"/>
  <c r="H506" i="1"/>
  <c r="D506" i="1"/>
  <c r="G506" i="1" s="1"/>
  <c r="C506" i="1"/>
  <c r="H505" i="1"/>
  <c r="D505" i="1"/>
  <c r="G505" i="1" s="1"/>
  <c r="C505" i="1"/>
  <c r="D504" i="1"/>
  <c r="G504" i="1" s="1"/>
  <c r="C504" i="1"/>
  <c r="D503" i="1"/>
  <c r="C503" i="1"/>
  <c r="H502" i="1"/>
  <c r="D502" i="1"/>
  <c r="G502" i="1" s="1"/>
  <c r="C502" i="1"/>
  <c r="H501" i="1"/>
  <c r="D501" i="1"/>
  <c r="G501" i="1" s="1"/>
  <c r="C501" i="1"/>
  <c r="D500" i="1"/>
  <c r="G500" i="1" s="1"/>
  <c r="C500" i="1"/>
  <c r="D499" i="1"/>
  <c r="C499" i="1"/>
  <c r="H498" i="1"/>
  <c r="D498" i="1"/>
  <c r="G498" i="1" s="1"/>
  <c r="C498" i="1"/>
  <c r="H497" i="1"/>
  <c r="D497" i="1"/>
  <c r="G497" i="1" s="1"/>
  <c r="C497" i="1"/>
  <c r="H496" i="1"/>
  <c r="D496" i="1"/>
  <c r="G496" i="1" s="1"/>
  <c r="C496" i="1"/>
  <c r="D495" i="1"/>
  <c r="C495" i="1"/>
  <c r="H494" i="1"/>
  <c r="D494" i="1"/>
  <c r="G494" i="1" s="1"/>
  <c r="C494" i="1"/>
  <c r="H493" i="1"/>
  <c r="D493" i="1"/>
  <c r="G493" i="1" s="1"/>
  <c r="C493" i="1"/>
  <c r="D492" i="1"/>
  <c r="G492" i="1" s="1"/>
  <c r="C492" i="1"/>
  <c r="D491" i="1"/>
  <c r="C491" i="1"/>
  <c r="H490" i="1"/>
  <c r="D490" i="1"/>
  <c r="G490" i="1" s="1"/>
  <c r="C490" i="1"/>
  <c r="H489" i="1"/>
  <c r="D489" i="1"/>
  <c r="G489" i="1" s="1"/>
  <c r="C489" i="1"/>
  <c r="D488" i="1"/>
  <c r="G488" i="1" s="1"/>
  <c r="C488" i="1"/>
  <c r="D487" i="1"/>
  <c r="C487" i="1"/>
  <c r="H486" i="1"/>
  <c r="D486" i="1"/>
  <c r="G486" i="1" s="1"/>
  <c r="C486" i="1"/>
  <c r="H485" i="1"/>
  <c r="D485" i="1"/>
  <c r="G485" i="1" s="1"/>
  <c r="C485" i="1"/>
  <c r="D484" i="1"/>
  <c r="G484" i="1" s="1"/>
  <c r="C484" i="1"/>
  <c r="D483" i="1"/>
  <c r="C483" i="1"/>
  <c r="H482" i="1"/>
  <c r="D482" i="1"/>
  <c r="G482" i="1" s="1"/>
  <c r="C482" i="1"/>
  <c r="H481" i="1"/>
  <c r="D481" i="1"/>
  <c r="G481" i="1" s="1"/>
  <c r="C481" i="1"/>
  <c r="H480" i="1"/>
  <c r="D480" i="1"/>
  <c r="G480" i="1" s="1"/>
  <c r="C480" i="1"/>
  <c r="D479" i="1"/>
  <c r="C479" i="1"/>
  <c r="H478" i="1"/>
  <c r="D478" i="1"/>
  <c r="G478" i="1" s="1"/>
  <c r="C478" i="1"/>
  <c r="H477" i="1"/>
  <c r="D477" i="1"/>
  <c r="G477" i="1" s="1"/>
  <c r="C477" i="1"/>
  <c r="D476" i="1"/>
  <c r="G476" i="1" s="1"/>
  <c r="C476" i="1"/>
  <c r="D475" i="1"/>
  <c r="C475" i="1"/>
  <c r="H474" i="1"/>
  <c r="D474" i="1"/>
  <c r="G474" i="1" s="1"/>
  <c r="C474" i="1"/>
  <c r="H473" i="1"/>
  <c r="D473" i="1"/>
  <c r="G473" i="1" s="1"/>
  <c r="C473" i="1"/>
  <c r="D472" i="1"/>
  <c r="G472" i="1" s="1"/>
  <c r="C472" i="1"/>
  <c r="D471" i="1"/>
  <c r="C471" i="1"/>
  <c r="H470" i="1"/>
  <c r="D470" i="1"/>
  <c r="G470" i="1" s="1"/>
  <c r="C470" i="1"/>
  <c r="H469" i="1"/>
  <c r="D469" i="1"/>
  <c r="G469" i="1" s="1"/>
  <c r="C469" i="1"/>
  <c r="D468" i="1"/>
  <c r="G468" i="1" s="1"/>
  <c r="C468" i="1"/>
  <c r="D467" i="1"/>
  <c r="C467" i="1"/>
  <c r="H466" i="1"/>
  <c r="D466" i="1"/>
  <c r="G466" i="1" s="1"/>
  <c r="C466" i="1"/>
  <c r="H465" i="1"/>
  <c r="D465" i="1"/>
  <c r="G465" i="1" s="1"/>
  <c r="C465" i="1"/>
  <c r="H464" i="1"/>
  <c r="D464" i="1"/>
  <c r="G464" i="1" s="1"/>
  <c r="C464" i="1"/>
  <c r="D463" i="1"/>
  <c r="C463" i="1"/>
  <c r="H462" i="1"/>
  <c r="D462" i="1"/>
  <c r="G462" i="1" s="1"/>
  <c r="C462" i="1"/>
  <c r="H461" i="1"/>
  <c r="D461" i="1"/>
  <c r="G461" i="1" s="1"/>
  <c r="C461" i="1"/>
  <c r="D460" i="1"/>
  <c r="G460" i="1" s="1"/>
  <c r="C460" i="1"/>
  <c r="D459" i="1"/>
  <c r="C459" i="1"/>
  <c r="H458" i="1"/>
  <c r="D458" i="1"/>
  <c r="G458" i="1" s="1"/>
  <c r="C458" i="1"/>
  <c r="H457" i="1"/>
  <c r="D457" i="1"/>
  <c r="G457" i="1" s="1"/>
  <c r="C457" i="1"/>
  <c r="D456" i="1"/>
  <c r="G456" i="1" s="1"/>
  <c r="C456" i="1"/>
  <c r="D455" i="1"/>
  <c r="C455" i="1"/>
  <c r="H454" i="1"/>
  <c r="D454" i="1"/>
  <c r="G454" i="1" s="1"/>
  <c r="C454" i="1"/>
  <c r="H453" i="1"/>
  <c r="D453" i="1"/>
  <c r="G453" i="1" s="1"/>
  <c r="C453" i="1"/>
  <c r="D452" i="1"/>
  <c r="G452" i="1" s="1"/>
  <c r="C452" i="1"/>
  <c r="D451" i="1"/>
  <c r="C451" i="1"/>
  <c r="H450" i="1"/>
  <c r="D450" i="1"/>
  <c r="G450" i="1" s="1"/>
  <c r="C450" i="1"/>
  <c r="H449" i="1"/>
  <c r="D449" i="1"/>
  <c r="G449" i="1" s="1"/>
  <c r="C449" i="1"/>
  <c r="H448" i="1"/>
  <c r="D448" i="1"/>
  <c r="G448" i="1" s="1"/>
  <c r="C448" i="1"/>
  <c r="D447" i="1"/>
  <c r="C447" i="1"/>
  <c r="H446" i="1"/>
  <c r="D446" i="1"/>
  <c r="G446" i="1" s="1"/>
  <c r="C446" i="1"/>
  <c r="H445" i="1"/>
  <c r="D445" i="1"/>
  <c r="G445" i="1" s="1"/>
  <c r="C445" i="1"/>
  <c r="D444" i="1"/>
  <c r="G444" i="1" s="1"/>
  <c r="C444" i="1"/>
  <c r="D443" i="1"/>
  <c r="C443" i="1"/>
  <c r="H442" i="1"/>
  <c r="D442" i="1"/>
  <c r="G442" i="1" s="1"/>
  <c r="C442" i="1"/>
  <c r="H441" i="1"/>
  <c r="D441" i="1"/>
  <c r="G441" i="1" s="1"/>
  <c r="C441" i="1"/>
  <c r="D440" i="1"/>
  <c r="G440" i="1" s="1"/>
  <c r="C440" i="1"/>
  <c r="D439" i="1"/>
  <c r="C439" i="1"/>
  <c r="H438" i="1"/>
  <c r="D438" i="1"/>
  <c r="G438" i="1" s="1"/>
  <c r="C438" i="1"/>
  <c r="H437" i="1"/>
  <c r="D437" i="1"/>
  <c r="G437" i="1" s="1"/>
  <c r="C437" i="1"/>
  <c r="D436" i="1"/>
  <c r="G436" i="1" s="1"/>
  <c r="C436" i="1"/>
  <c r="D435" i="1"/>
  <c r="C435" i="1"/>
  <c r="H434" i="1"/>
  <c r="D434" i="1"/>
  <c r="G434" i="1" s="1"/>
  <c r="C434" i="1"/>
  <c r="H433" i="1"/>
  <c r="D433" i="1"/>
  <c r="G433" i="1" s="1"/>
  <c r="C433" i="1"/>
  <c r="H432" i="1"/>
  <c r="D432" i="1"/>
  <c r="G432" i="1" s="1"/>
  <c r="C432" i="1"/>
  <c r="D431" i="1"/>
  <c r="C431" i="1"/>
  <c r="H430" i="1"/>
  <c r="D430" i="1"/>
  <c r="G430" i="1" s="1"/>
  <c r="C430" i="1"/>
  <c r="H429" i="1"/>
  <c r="D429" i="1"/>
  <c r="G429" i="1" s="1"/>
  <c r="C429" i="1"/>
  <c r="D428" i="1"/>
  <c r="G428" i="1" s="1"/>
  <c r="C428" i="1"/>
  <c r="D427" i="1"/>
  <c r="C427" i="1"/>
  <c r="H426" i="1"/>
  <c r="D426" i="1"/>
  <c r="G426" i="1" s="1"/>
  <c r="C426" i="1"/>
  <c r="H425" i="1"/>
  <c r="D425" i="1"/>
  <c r="G425" i="1" s="1"/>
  <c r="C425" i="1"/>
  <c r="D424" i="1"/>
  <c r="C423" i="1"/>
  <c r="C422" i="1"/>
  <c r="D421" i="1"/>
  <c r="G421" i="1" s="1"/>
  <c r="C421" i="1"/>
  <c r="D416" i="1"/>
  <c r="C416" i="1"/>
  <c r="H415" i="1"/>
  <c r="D415" i="1"/>
  <c r="G415" i="1" s="1"/>
  <c r="C415" i="1"/>
  <c r="D414" i="1"/>
  <c r="G414" i="1" s="1"/>
  <c r="C414" i="1"/>
  <c r="D411" i="1"/>
  <c r="G411" i="1" s="1"/>
  <c r="C411" i="1"/>
  <c r="D410" i="1"/>
  <c r="C410" i="1"/>
  <c r="H409" i="1"/>
  <c r="D409" i="1"/>
  <c r="G409" i="1" s="1"/>
  <c r="C409" i="1"/>
  <c r="H408" i="1"/>
  <c r="D408" i="1"/>
  <c r="G408" i="1" s="1"/>
  <c r="C408" i="1"/>
  <c r="D407" i="1"/>
  <c r="G407" i="1" s="1"/>
  <c r="C407" i="1"/>
  <c r="D406" i="1"/>
  <c r="C406" i="1"/>
  <c r="H405" i="1"/>
  <c r="D405" i="1"/>
  <c r="G405" i="1" s="1"/>
  <c r="C405" i="1"/>
  <c r="H404" i="1"/>
  <c r="D404" i="1"/>
  <c r="G404" i="1" s="1"/>
  <c r="C404" i="1"/>
  <c r="D403" i="1"/>
  <c r="G403" i="1" s="1"/>
  <c r="C403" i="1"/>
  <c r="D402" i="1"/>
  <c r="C402" i="1"/>
  <c r="H401" i="1"/>
  <c r="D401" i="1"/>
  <c r="G401" i="1" s="1"/>
  <c r="C401" i="1"/>
  <c r="H400" i="1"/>
  <c r="D400" i="1"/>
  <c r="G400" i="1" s="1"/>
  <c r="C400" i="1"/>
  <c r="H399" i="1"/>
  <c r="D399" i="1"/>
  <c r="G399" i="1" s="1"/>
  <c r="C399" i="1"/>
  <c r="D398" i="1"/>
  <c r="C398" i="1"/>
  <c r="H397" i="1"/>
  <c r="D397" i="1"/>
  <c r="G397" i="1" s="1"/>
  <c r="C397" i="1"/>
  <c r="H396" i="1"/>
  <c r="D396" i="1"/>
  <c r="G396" i="1" s="1"/>
  <c r="C396" i="1"/>
  <c r="D395" i="1"/>
  <c r="G395" i="1" s="1"/>
  <c r="C395" i="1"/>
  <c r="D394" i="1"/>
  <c r="C394" i="1"/>
  <c r="H393" i="1"/>
  <c r="D393" i="1"/>
  <c r="G393" i="1" s="1"/>
  <c r="C393" i="1"/>
  <c r="H392" i="1"/>
  <c r="D392" i="1"/>
  <c r="G392" i="1" s="1"/>
  <c r="C392" i="1"/>
  <c r="D391" i="1"/>
  <c r="G391" i="1" s="1"/>
  <c r="C391" i="1"/>
  <c r="D390" i="1"/>
  <c r="C390" i="1"/>
  <c r="H389" i="1"/>
  <c r="D389" i="1"/>
  <c r="G389" i="1" s="1"/>
  <c r="C389" i="1"/>
  <c r="H388" i="1"/>
  <c r="D388" i="1"/>
  <c r="G388" i="1" s="1"/>
  <c r="C388" i="1"/>
  <c r="D387" i="1"/>
  <c r="G387" i="1" s="1"/>
  <c r="C387" i="1"/>
  <c r="D386" i="1"/>
  <c r="C386" i="1"/>
  <c r="H385" i="1"/>
  <c r="D385" i="1"/>
  <c r="G385" i="1" s="1"/>
  <c r="C385" i="1"/>
  <c r="D384" i="1"/>
  <c r="G384" i="1" s="1"/>
  <c r="C384" i="1"/>
  <c r="D383" i="1"/>
  <c r="G383" i="1" s="1"/>
  <c r="C383" i="1"/>
  <c r="D382" i="1"/>
  <c r="C382" i="1"/>
  <c r="D381" i="1"/>
  <c r="G381" i="1" s="1"/>
  <c r="C381" i="1"/>
  <c r="H380" i="1"/>
  <c r="D380" i="1"/>
  <c r="G380" i="1" s="1"/>
  <c r="C380" i="1"/>
  <c r="D379" i="1"/>
  <c r="G379" i="1" s="1"/>
  <c r="C379" i="1"/>
  <c r="D378" i="1"/>
  <c r="C378" i="1"/>
  <c r="D377" i="1"/>
  <c r="G377" i="1" s="1"/>
  <c r="C377" i="1"/>
  <c r="H376" i="1"/>
  <c r="D376" i="1"/>
  <c r="G376" i="1" s="1"/>
  <c r="C376" i="1"/>
  <c r="D375" i="1"/>
  <c r="G375" i="1" s="1"/>
  <c r="C375" i="1"/>
  <c r="D374" i="1"/>
  <c r="C374" i="1"/>
  <c r="H373" i="1"/>
  <c r="D373" i="1"/>
  <c r="G373" i="1" s="1"/>
  <c r="C373" i="1"/>
  <c r="H372" i="1"/>
  <c r="D372" i="1"/>
  <c r="G372" i="1" s="1"/>
  <c r="C372" i="1"/>
  <c r="D371" i="1"/>
  <c r="G371" i="1" s="1"/>
  <c r="C371" i="1"/>
  <c r="D370" i="1"/>
  <c r="C370" i="1"/>
  <c r="H369" i="1"/>
  <c r="D369" i="1"/>
  <c r="G369" i="1" s="1"/>
  <c r="C369" i="1"/>
  <c r="C368" i="1"/>
  <c r="D367" i="1"/>
  <c r="G367" i="1" s="1"/>
  <c r="C367" i="1"/>
  <c r="D366" i="1"/>
  <c r="C366" i="1"/>
  <c r="D365" i="1"/>
  <c r="G365" i="1" s="1"/>
  <c r="C365" i="1"/>
  <c r="H364" i="1"/>
  <c r="D364" i="1"/>
  <c r="G364" i="1" s="1"/>
  <c r="C364" i="1"/>
  <c r="D363" i="1"/>
  <c r="G363" i="1" s="1"/>
  <c r="C363" i="1"/>
  <c r="D362" i="1"/>
  <c r="C362" i="1"/>
  <c r="D361" i="1"/>
  <c r="G361" i="1" s="1"/>
  <c r="C361" i="1"/>
  <c r="H360" i="1"/>
  <c r="D360" i="1"/>
  <c r="G360" i="1" s="1"/>
  <c r="C360" i="1"/>
  <c r="D359" i="1"/>
  <c r="G359" i="1" s="1"/>
  <c r="C359" i="1"/>
  <c r="D358" i="1"/>
  <c r="C358" i="1"/>
  <c r="H357" i="1"/>
  <c r="D357" i="1"/>
  <c r="G357" i="1" s="1"/>
  <c r="C357" i="1"/>
  <c r="D356" i="1"/>
  <c r="H354" i="1"/>
  <c r="D354" i="1"/>
  <c r="G354" i="1" s="1"/>
  <c r="C354" i="1"/>
  <c r="D353" i="1"/>
  <c r="G353" i="1" s="1"/>
  <c r="C353" i="1"/>
  <c r="D352" i="1"/>
  <c r="C352" i="1"/>
  <c r="H351" i="1"/>
  <c r="D351" i="1"/>
  <c r="G351" i="1" s="1"/>
  <c r="C351" i="1"/>
  <c r="H350" i="1"/>
  <c r="D350" i="1"/>
  <c r="G350" i="1" s="1"/>
  <c r="C350" i="1"/>
  <c r="D349" i="1"/>
  <c r="G349" i="1" s="1"/>
  <c r="C349" i="1"/>
  <c r="D348" i="1"/>
  <c r="C348" i="1"/>
  <c r="H347" i="1"/>
  <c r="D347" i="1"/>
  <c r="G347" i="1" s="1"/>
  <c r="C347" i="1"/>
  <c r="H346" i="1"/>
  <c r="D346" i="1"/>
  <c r="G346" i="1" s="1"/>
  <c r="C346" i="1"/>
  <c r="D345" i="1"/>
  <c r="G345" i="1" s="1"/>
  <c r="C345" i="1"/>
  <c r="D344" i="1"/>
  <c r="C344" i="1"/>
  <c r="H343" i="1"/>
  <c r="D343" i="1"/>
  <c r="G343" i="1" s="1"/>
  <c r="C343" i="1"/>
  <c r="H342" i="1"/>
  <c r="D342" i="1"/>
  <c r="G342" i="1" s="1"/>
  <c r="C342" i="1"/>
  <c r="H341" i="1"/>
  <c r="D341" i="1"/>
  <c r="G341" i="1" s="1"/>
  <c r="C341" i="1"/>
  <c r="D340" i="1"/>
  <c r="C340" i="1"/>
  <c r="H339" i="1"/>
  <c r="D339" i="1"/>
  <c r="G339" i="1" s="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D268" i="1"/>
  <c r="H268" i="1" s="1"/>
  <c r="C268" i="1"/>
  <c r="G267" i="1"/>
  <c r="D267" i="1"/>
  <c r="H267" i="1" s="1"/>
  <c r="C267" i="1"/>
  <c r="G266" i="1"/>
  <c r="D266" i="1"/>
  <c r="H266" i="1" s="1"/>
  <c r="C266" i="1"/>
  <c r="D265" i="1"/>
  <c r="H265" i="1" s="1"/>
  <c r="C265" i="1"/>
  <c r="D264" i="1"/>
  <c r="H264" i="1" s="1"/>
  <c r="C264" i="1"/>
  <c r="G263" i="1"/>
  <c r="D263" i="1"/>
  <c r="H263" i="1" s="1"/>
  <c r="C263" i="1"/>
  <c r="G262" i="1"/>
  <c r="D262" i="1"/>
  <c r="H262" i="1" s="1"/>
  <c r="C262" i="1"/>
  <c r="D261" i="1"/>
  <c r="H261" i="1" s="1"/>
  <c r="C261" i="1"/>
  <c r="D260" i="1"/>
  <c r="H260" i="1" s="1"/>
  <c r="C260" i="1"/>
  <c r="G259" i="1"/>
  <c r="D259" i="1"/>
  <c r="H259" i="1" s="1"/>
  <c r="C259" i="1"/>
  <c r="G258" i="1"/>
  <c r="D258" i="1"/>
  <c r="H258" i="1" s="1"/>
  <c r="C258" i="1"/>
  <c r="D257" i="1"/>
  <c r="H257" i="1" s="1"/>
  <c r="C257" i="1"/>
  <c r="D256" i="1"/>
  <c r="H256" i="1" s="1"/>
  <c r="C256" i="1"/>
  <c r="G255" i="1"/>
  <c r="D255" i="1"/>
  <c r="H255" i="1" s="1"/>
  <c r="C255" i="1"/>
  <c r="G254" i="1"/>
  <c r="D254" i="1"/>
  <c r="H254" i="1" s="1"/>
  <c r="C254" i="1"/>
  <c r="D253" i="1"/>
  <c r="H253" i="1" s="1"/>
  <c r="C253" i="1"/>
  <c r="D252" i="1"/>
  <c r="H252" i="1" s="1"/>
  <c r="C252" i="1"/>
  <c r="G251" i="1"/>
  <c r="D251" i="1"/>
  <c r="H251" i="1" s="1"/>
  <c r="C251" i="1"/>
  <c r="G250" i="1"/>
  <c r="D250" i="1"/>
  <c r="H250" i="1" s="1"/>
  <c r="C250" i="1"/>
  <c r="D249" i="1"/>
  <c r="H249" i="1" s="1"/>
  <c r="C249" i="1"/>
  <c r="D248" i="1"/>
  <c r="H248" i="1" s="1"/>
  <c r="C248" i="1"/>
  <c r="G247" i="1"/>
  <c r="D247" i="1"/>
  <c r="H247" i="1" s="1"/>
  <c r="C247" i="1"/>
  <c r="G246" i="1"/>
  <c r="D246" i="1"/>
  <c r="H246" i="1" s="1"/>
  <c r="C246" i="1"/>
  <c r="D245" i="1"/>
  <c r="H245" i="1" s="1"/>
  <c r="C245" i="1"/>
  <c r="D244" i="1"/>
  <c r="H244" i="1" s="1"/>
  <c r="C244" i="1"/>
  <c r="G243" i="1"/>
  <c r="D243" i="1"/>
  <c r="H243" i="1" s="1"/>
  <c r="C243" i="1"/>
  <c r="G242" i="1"/>
  <c r="D242" i="1"/>
  <c r="H242" i="1" s="1"/>
  <c r="C242" i="1"/>
  <c r="D241" i="1"/>
  <c r="H241" i="1" s="1"/>
  <c r="C241" i="1"/>
  <c r="D240" i="1"/>
  <c r="H240" i="1" s="1"/>
  <c r="C240" i="1"/>
  <c r="G239" i="1"/>
  <c r="D239" i="1"/>
  <c r="H239" i="1" s="1"/>
  <c r="C239" i="1"/>
  <c r="G238" i="1"/>
  <c r="D238" i="1"/>
  <c r="H238" i="1" s="1"/>
  <c r="C238" i="1"/>
  <c r="D237" i="1"/>
  <c r="H237" i="1" s="1"/>
  <c r="C237" i="1"/>
  <c r="D236" i="1"/>
  <c r="H236" i="1" s="1"/>
  <c r="C236" i="1"/>
  <c r="G235" i="1"/>
  <c r="D235" i="1"/>
  <c r="H235" i="1" s="1"/>
  <c r="C235" i="1"/>
  <c r="G234" i="1"/>
  <c r="D234" i="1"/>
  <c r="H234" i="1" s="1"/>
  <c r="C234" i="1"/>
  <c r="D233" i="1"/>
  <c r="H233" i="1" s="1"/>
  <c r="C233" i="1"/>
  <c r="D232" i="1"/>
  <c r="H232" i="1" s="1"/>
  <c r="C232" i="1"/>
  <c r="G231" i="1"/>
  <c r="D231" i="1"/>
  <c r="H231" i="1" s="1"/>
  <c r="C231" i="1"/>
  <c r="G230" i="1"/>
  <c r="D230" i="1"/>
  <c r="H230" i="1" s="1"/>
  <c r="C230" i="1"/>
  <c r="D229" i="1"/>
  <c r="H229" i="1" s="1"/>
  <c r="C229" i="1"/>
  <c r="D228" i="1"/>
  <c r="H228" i="1" s="1"/>
  <c r="C228" i="1"/>
  <c r="G227" i="1"/>
  <c r="D227" i="1"/>
  <c r="H227" i="1" s="1"/>
  <c r="C227" i="1"/>
  <c r="D225" i="1"/>
  <c r="G225" i="1" s="1"/>
  <c r="C225" i="1"/>
  <c r="H224" i="1"/>
  <c r="D224" i="1"/>
  <c r="G224" i="1" s="1"/>
  <c r="C224" i="1"/>
  <c r="H223" i="1"/>
  <c r="D223" i="1"/>
  <c r="G223" i="1" s="1"/>
  <c r="C223" i="1"/>
  <c r="D222" i="1"/>
  <c r="G222" i="1" s="1"/>
  <c r="C222" i="1"/>
  <c r="D221" i="1"/>
  <c r="G221" i="1" s="1"/>
  <c r="C221" i="1"/>
  <c r="H220" i="1"/>
  <c r="D220" i="1"/>
  <c r="G220" i="1" s="1"/>
  <c r="C220" i="1"/>
  <c r="H219" i="1"/>
  <c r="D219" i="1"/>
  <c r="G219" i="1" s="1"/>
  <c r="C219" i="1"/>
  <c r="D218" i="1"/>
  <c r="G218" i="1" s="1"/>
  <c r="C218" i="1"/>
  <c r="D217" i="1"/>
  <c r="G217" i="1" s="1"/>
  <c r="C217" i="1"/>
  <c r="D216" i="1"/>
  <c r="G216" i="1" s="1"/>
  <c r="C216" i="1"/>
  <c r="D215" i="1"/>
  <c r="G215" i="1" s="1"/>
  <c r="C215" i="1"/>
  <c r="D214" i="1"/>
  <c r="G214" i="1" s="1"/>
  <c r="C214" i="1"/>
  <c r="D213" i="1"/>
  <c r="G213" i="1" s="1"/>
  <c r="C213" i="1"/>
  <c r="C212" i="1"/>
  <c r="H211" i="1"/>
  <c r="D211" i="1"/>
  <c r="G211" i="1" s="1"/>
  <c r="C211" i="1"/>
  <c r="D210" i="1"/>
  <c r="G210" i="1" s="1"/>
  <c r="C210" i="1"/>
  <c r="D209" i="1"/>
  <c r="G209" i="1" s="1"/>
  <c r="C209" i="1"/>
  <c r="D208" i="1"/>
  <c r="G208" i="1" s="1"/>
  <c r="C208" i="1"/>
  <c r="H207" i="1"/>
  <c r="D207" i="1"/>
  <c r="G207" i="1" s="1"/>
  <c r="C207" i="1"/>
  <c r="D206" i="1"/>
  <c r="G206" i="1" s="1"/>
  <c r="C206" i="1"/>
  <c r="D205" i="1"/>
  <c r="G205" i="1" s="1"/>
  <c r="C205" i="1"/>
  <c r="D204" i="1"/>
  <c r="G204" i="1" s="1"/>
  <c r="C204" i="1"/>
  <c r="H203" i="1"/>
  <c r="D203" i="1"/>
  <c r="G203" i="1" s="1"/>
  <c r="C203" i="1"/>
  <c r="D202" i="1"/>
  <c r="G202" i="1" s="1"/>
  <c r="C202" i="1"/>
  <c r="D201" i="1"/>
  <c r="G201" i="1" s="1"/>
  <c r="C201" i="1"/>
  <c r="D200" i="1"/>
  <c r="G200" i="1" s="1"/>
  <c r="C200" i="1"/>
  <c r="H199" i="1"/>
  <c r="D199" i="1"/>
  <c r="G199" i="1" s="1"/>
  <c r="C199" i="1"/>
  <c r="C198" i="1"/>
  <c r="D197" i="1"/>
  <c r="G197" i="1" s="1"/>
  <c r="C197" i="1"/>
  <c r="D196" i="1"/>
  <c r="G196" i="1" s="1"/>
  <c r="C196" i="1"/>
  <c r="D195" i="1"/>
  <c r="G195" i="1" s="1"/>
  <c r="C195" i="1"/>
  <c r="D194" i="1"/>
  <c r="G194" i="1" s="1"/>
  <c r="C194" i="1"/>
  <c r="D193" i="1"/>
  <c r="G193" i="1" s="1"/>
  <c r="C193" i="1"/>
  <c r="D192" i="1"/>
  <c r="G192" i="1" s="1"/>
  <c r="C192" i="1"/>
  <c r="H191" i="1"/>
  <c r="D191" i="1"/>
  <c r="G191" i="1" s="1"/>
  <c r="C191" i="1"/>
  <c r="C190" i="1"/>
  <c r="D189" i="1"/>
  <c r="G189" i="1" s="1"/>
  <c r="C189" i="1"/>
  <c r="D188" i="1"/>
  <c r="G188" i="1" s="1"/>
  <c r="C188" i="1"/>
  <c r="H187" i="1"/>
  <c r="D187" i="1"/>
  <c r="G187" i="1" s="1"/>
  <c r="C187" i="1"/>
  <c r="D186" i="1"/>
  <c r="G186" i="1" s="1"/>
  <c r="C186" i="1"/>
  <c r="D185" i="1"/>
  <c r="G185" i="1" s="1"/>
  <c r="C185" i="1"/>
  <c r="D184" i="1"/>
  <c r="G184" i="1" s="1"/>
  <c r="C184" i="1"/>
  <c r="H183" i="1"/>
  <c r="D183" i="1"/>
  <c r="G183" i="1" s="1"/>
  <c r="C183" i="1"/>
  <c r="D182" i="1"/>
  <c r="G182" i="1" s="1"/>
  <c r="C182" i="1"/>
  <c r="D181" i="1"/>
  <c r="G181" i="1" s="1"/>
  <c r="C181" i="1"/>
  <c r="D180" i="1"/>
  <c r="G180" i="1" s="1"/>
  <c r="C180" i="1"/>
  <c r="D179" i="1"/>
  <c r="G179" i="1" s="1"/>
  <c r="C179" i="1"/>
  <c r="D178" i="1"/>
  <c r="G178" i="1" s="1"/>
  <c r="C178" i="1"/>
  <c r="D177" i="1"/>
  <c r="G177" i="1" s="1"/>
  <c r="C177" i="1"/>
  <c r="D176" i="1"/>
  <c r="G176" i="1" s="1"/>
  <c r="C176" i="1"/>
  <c r="H175" i="1"/>
  <c r="D175" i="1"/>
  <c r="G175" i="1" s="1"/>
  <c r="C175" i="1"/>
  <c r="D174" i="1"/>
  <c r="G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5" i="1" s="1"/>
  <c r="C135" i="1"/>
  <c r="D134" i="1"/>
  <c r="H134" i="1" s="1"/>
  <c r="C134" i="1"/>
  <c r="D133" i="1"/>
  <c r="H133" i="1" s="1"/>
  <c r="C133" i="1"/>
  <c r="D132" i="1"/>
  <c r="H132" i="1" s="1"/>
  <c r="C132" i="1"/>
  <c r="C131" i="1"/>
  <c r="C130" i="1"/>
  <c r="D129" i="1"/>
  <c r="H129" i="1" s="1"/>
  <c r="C129" i="1"/>
  <c r="D128" i="1"/>
  <c r="H128" i="1" s="1"/>
  <c r="C128" i="1"/>
  <c r="D127" i="1"/>
  <c r="H127" i="1" s="1"/>
  <c r="C127" i="1"/>
  <c r="D126" i="1"/>
  <c r="H126" i="1" s="1"/>
  <c r="C126" i="1"/>
  <c r="C125" i="1"/>
  <c r="D124" i="1"/>
  <c r="H124" i="1" s="1"/>
  <c r="C124" i="1"/>
  <c r="D123" i="1"/>
  <c r="H123" i="1" s="1"/>
  <c r="C123" i="1"/>
  <c r="D122" i="1"/>
  <c r="H122" i="1" s="1"/>
  <c r="C122"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H79" i="1"/>
  <c r="D79" i="1"/>
  <c r="G79" i="1" s="1"/>
  <c r="C79"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D66" i="1"/>
  <c r="G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D50" i="1"/>
  <c r="G50" i="1" s="1"/>
  <c r="C50" i="1"/>
  <c r="D49" i="1"/>
  <c r="H49" i="1" s="1"/>
  <c r="C49" i="1"/>
  <c r="H48" i="1"/>
  <c r="G48" i="1"/>
  <c r="D48" i="1"/>
  <c r="C48" i="1"/>
  <c r="H47" i="1"/>
  <c r="G47" i="1"/>
  <c r="D47" i="1"/>
  <c r="C47" i="1"/>
  <c r="H46" i="1"/>
  <c r="G46" i="1"/>
  <c r="D46" i="1"/>
  <c r="C46" i="1"/>
  <c r="D44" i="1"/>
  <c r="H44" i="1" s="1"/>
  <c r="C44" i="1"/>
  <c r="D43" i="1"/>
  <c r="G43" i="1" s="1"/>
  <c r="C43" i="1"/>
  <c r="D42" i="1"/>
  <c r="H42" i="1" s="1"/>
  <c r="C42" i="1"/>
  <c r="D41" i="1"/>
  <c r="H41" i="1" s="1"/>
  <c r="C41" i="1"/>
  <c r="D40" i="1"/>
  <c r="G40" i="1" s="1"/>
  <c r="C40" i="1"/>
  <c r="D39" i="1"/>
  <c r="H39" i="1" s="1"/>
  <c r="C39" i="1"/>
  <c r="D38" i="1"/>
  <c r="H38" i="1" s="1"/>
  <c r="C38" i="1"/>
  <c r="D37" i="1"/>
  <c r="G37" i="1" s="1"/>
  <c r="C37" i="1"/>
  <c r="D36" i="1"/>
  <c r="H36" i="1" s="1"/>
  <c r="C36" i="1"/>
  <c r="D35" i="1"/>
  <c r="G35" i="1" s="1"/>
  <c r="C35" i="1"/>
  <c r="D34" i="1"/>
  <c r="H34" i="1" s="1"/>
  <c r="C34" i="1"/>
  <c r="D33" i="1"/>
  <c r="G33" i="1" s="1"/>
  <c r="C33" i="1"/>
  <c r="D32" i="1"/>
  <c r="H32" i="1" s="1"/>
  <c r="C32" i="1"/>
  <c r="D31" i="1"/>
  <c r="H31" i="1" s="1"/>
  <c r="C31" i="1"/>
  <c r="D30" i="1"/>
  <c r="G30" i="1" s="1"/>
  <c r="C30" i="1"/>
  <c r="D29" i="1"/>
  <c r="H29" i="1" s="1"/>
  <c r="C29" i="1"/>
  <c r="D28" i="1"/>
  <c r="H28" i="1" s="1"/>
  <c r="C28" i="1"/>
  <c r="D27" i="1"/>
  <c r="G27" i="1" s="1"/>
  <c r="C27" i="1"/>
  <c r="D26" i="1"/>
  <c r="H26" i="1" s="1"/>
  <c r="C26" i="1"/>
  <c r="D25" i="1"/>
  <c r="G25" i="1" s="1"/>
  <c r="C25" i="1"/>
  <c r="D24" i="1"/>
  <c r="H24" i="1" s="1"/>
  <c r="C24" i="1"/>
  <c r="D23" i="1"/>
  <c r="G23" i="1" s="1"/>
  <c r="C23" i="1"/>
  <c r="D22" i="1"/>
  <c r="H22" i="1" s="1"/>
  <c r="C22" i="1"/>
  <c r="D21" i="1"/>
  <c r="H21" i="1" s="1"/>
  <c r="C21" i="1"/>
  <c r="D20" i="1"/>
  <c r="H20" i="1" s="1"/>
  <c r="C20" i="1"/>
  <c r="D19" i="1"/>
  <c r="H19" i="1" s="1"/>
  <c r="C19" i="1"/>
  <c r="D18" i="1"/>
  <c r="G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G9" i="1" s="1"/>
  <c r="C9" i="1"/>
  <c r="D8" i="1"/>
  <c r="H8" i="1" s="1"/>
  <c r="C8" i="1"/>
  <c r="D7" i="1"/>
  <c r="H7" i="1" s="1"/>
  <c r="C7" i="1"/>
  <c r="D6" i="1"/>
  <c r="H6" i="1" s="1"/>
  <c r="C6" i="1"/>
  <c r="D5" i="1"/>
  <c r="H5" i="1" s="1"/>
  <c r="C5" i="1"/>
  <c r="D4" i="1"/>
  <c r="H4" i="1" s="1"/>
  <c r="C4" i="1"/>
  <c r="E311" i="9" l="1"/>
  <c r="B311" i="9" s="1"/>
  <c r="E312" i="9"/>
  <c r="B312" i="9" s="1"/>
  <c r="E322" i="9"/>
  <c r="B322" i="9" s="1"/>
  <c r="E324" i="9"/>
  <c r="B324" i="9" s="1"/>
  <c r="E327" i="9"/>
  <c r="B327" i="9" s="1"/>
  <c r="G1682" i="1"/>
  <c r="G1582" i="1"/>
  <c r="H1586" i="1"/>
  <c r="G1589" i="1"/>
  <c r="H1663" i="1"/>
  <c r="G1666" i="1"/>
  <c r="H1599" i="1"/>
  <c r="H1655" i="1"/>
  <c r="G1686" i="1"/>
  <c r="H1595" i="1"/>
  <c r="H1606" i="1"/>
  <c r="G1609" i="1"/>
  <c r="H1619" i="1"/>
  <c r="G1625" i="1"/>
  <c r="H1643" i="1"/>
  <c r="H1659" i="1"/>
  <c r="G1677" i="1"/>
  <c r="D6" i="8"/>
  <c r="C1583" i="1" s="1"/>
  <c r="G1583" i="1" s="1"/>
  <c r="D51" i="8"/>
  <c r="C1628" i="1" s="1"/>
  <c r="H1628" i="1" s="1"/>
  <c r="H1631" i="1"/>
  <c r="C1639" i="1"/>
  <c r="H1651" i="1"/>
  <c r="D25" i="8"/>
  <c r="C1602" i="1" s="1"/>
  <c r="H1602" i="1" s="1"/>
  <c r="G1594" i="1"/>
  <c r="G1614" i="1"/>
  <c r="G1630" i="1"/>
  <c r="G1638" i="1"/>
  <c r="G1654" i="1"/>
  <c r="G1658" i="1"/>
  <c r="H1679" i="1"/>
  <c r="G1685" i="1"/>
  <c r="H1591" i="1"/>
  <c r="G1598" i="1"/>
  <c r="H1611" i="1"/>
  <c r="G1618" i="1"/>
  <c r="H1627" i="1"/>
  <c r="G1642" i="1"/>
  <c r="G1646" i="1"/>
  <c r="G1650" i="1"/>
  <c r="G1662" i="1"/>
  <c r="H1675" i="1"/>
  <c r="G1590" i="1"/>
  <c r="G1610" i="1"/>
  <c r="G1626" i="1"/>
  <c r="G1674" i="1"/>
  <c r="G1678" i="1"/>
  <c r="G1597" i="1"/>
  <c r="G1617" i="1"/>
  <c r="G1629" i="1"/>
  <c r="G1633" i="1"/>
  <c r="G1641" i="1"/>
  <c r="G1645" i="1"/>
  <c r="G1649" i="1"/>
  <c r="G1653" i="1"/>
  <c r="G1657" i="1"/>
  <c r="G1661" i="1"/>
  <c r="H1667" i="1"/>
  <c r="H1683" i="1"/>
  <c r="E326" i="9"/>
  <c r="B326" i="9" s="1"/>
  <c r="E37" i="9"/>
  <c r="B37" i="9" s="1"/>
  <c r="F236" i="9"/>
  <c r="B236" i="9" s="1"/>
  <c r="E31" i="9"/>
  <c r="B31" i="9" s="1"/>
  <c r="E36" i="9"/>
  <c r="B36" i="9" s="1"/>
  <c r="E307" i="9"/>
  <c r="B307" i="9" s="1"/>
  <c r="E320" i="9"/>
  <c r="B320" i="9" s="1"/>
  <c r="H1267" i="1"/>
  <c r="G1266" i="1"/>
  <c r="G1265" i="1"/>
  <c r="E303" i="9"/>
  <c r="B303" i="9" s="1"/>
  <c r="G1306" i="1"/>
  <c r="G1305" i="1"/>
  <c r="G1294" i="1"/>
  <c r="C1278" i="1"/>
  <c r="G1292" i="1"/>
  <c r="D251" i="5"/>
  <c r="G1278" i="1"/>
  <c r="G1389" i="1"/>
  <c r="G1388" i="1"/>
  <c r="G1387" i="1"/>
  <c r="H1368" i="1"/>
  <c r="H1383" i="1"/>
  <c r="H1382" i="1"/>
  <c r="H1390" i="1"/>
  <c r="E335" i="9"/>
  <c r="B335" i="9" s="1"/>
  <c r="C1201" i="1"/>
  <c r="C1681" i="1"/>
  <c r="H1671" i="1"/>
  <c r="G1669" i="1"/>
  <c r="G1665" i="1"/>
  <c r="G1637" i="1"/>
  <c r="G1634" i="1"/>
  <c r="D45" i="8"/>
  <c r="C1622" i="1" s="1"/>
  <c r="H1635" i="1"/>
  <c r="G1613" i="1"/>
  <c r="H1607" i="1"/>
  <c r="G1605" i="1"/>
  <c r="H1603" i="1"/>
  <c r="G1601" i="1"/>
  <c r="G1593" i="1"/>
  <c r="C1585" i="1"/>
  <c r="H1585" i="1" s="1"/>
  <c r="H1587" i="1"/>
  <c r="G1338" i="1"/>
  <c r="E313" i="9"/>
  <c r="B313" i="9" s="1"/>
  <c r="G1394" i="1"/>
  <c r="G1390" i="1"/>
  <c r="G1301" i="1"/>
  <c r="H1301" i="1"/>
  <c r="H1278" i="1"/>
  <c r="H1264" i="1"/>
  <c r="G1264" i="1"/>
  <c r="D1260" i="1"/>
  <c r="D1256" i="1"/>
  <c r="G1252" i="1"/>
  <c r="G1253" i="1"/>
  <c r="G1251" i="1"/>
  <c r="D1185" i="1"/>
  <c r="G1188" i="1"/>
  <c r="E178" i="5"/>
  <c r="D1182" i="1" s="1"/>
  <c r="G1184" i="1"/>
  <c r="G1183" i="1"/>
  <c r="G1169" i="1"/>
  <c r="H1168" i="1"/>
  <c r="G1167" i="1"/>
  <c r="G1166" i="1"/>
  <c r="G1165" i="1"/>
  <c r="G1155" i="1"/>
  <c r="H1163" i="1"/>
  <c r="G1092" i="1"/>
  <c r="G1087" i="1"/>
  <c r="G1090" i="1"/>
  <c r="H1068" i="1"/>
  <c r="G1068" i="1"/>
  <c r="F63" i="5"/>
  <c r="H1061" i="1"/>
  <c r="G1061" i="1"/>
  <c r="F56" i="5"/>
  <c r="G1050" i="1"/>
  <c r="G1052" i="1"/>
  <c r="G1040" i="1"/>
  <c r="G1042" i="1"/>
  <c r="H1039" i="1"/>
  <c r="G1034" i="1"/>
  <c r="H1035" i="1"/>
  <c r="H1033" i="1"/>
  <c r="H1031" i="1"/>
  <c r="H1030" i="1"/>
  <c r="H1027" i="1"/>
  <c r="G1026" i="1"/>
  <c r="G1024" i="1"/>
  <c r="H1025" i="1"/>
  <c r="G1018" i="1"/>
  <c r="H1018" i="1"/>
  <c r="G1023" i="1"/>
  <c r="G1016" i="1"/>
  <c r="G1015" i="1"/>
  <c r="H1013" i="1"/>
  <c r="D423" i="1"/>
  <c r="G423" i="1" s="1"/>
  <c r="E49" i="4"/>
  <c r="D45" i="1" s="1"/>
  <c r="G732" i="1"/>
  <c r="E52" i="9"/>
  <c r="B52" i="9" s="1"/>
  <c r="E39" i="9"/>
  <c r="B39" i="9" s="1"/>
  <c r="E296" i="9"/>
  <c r="B296" i="9" s="1"/>
  <c r="G651" i="1"/>
  <c r="G647" i="1"/>
  <c r="G649" i="1"/>
  <c r="D1556" i="1"/>
  <c r="H1556" i="1" s="1"/>
  <c r="J1558" i="1"/>
  <c r="H414" i="1"/>
  <c r="H384" i="1"/>
  <c r="H383" i="1"/>
  <c r="H381" i="1"/>
  <c r="H377" i="1"/>
  <c r="H361" i="1"/>
  <c r="H365" i="1"/>
  <c r="G301" i="1"/>
  <c r="G300" i="1"/>
  <c r="H423" i="1"/>
  <c r="G422" i="1"/>
  <c r="H422" i="1"/>
  <c r="E294" i="9"/>
  <c r="B294" i="9" s="1"/>
  <c r="H215" i="1"/>
  <c r="E202" i="4"/>
  <c r="D198" i="1" s="1"/>
  <c r="G198" i="1" s="1"/>
  <c r="F216" i="4"/>
  <c r="D190" i="1"/>
  <c r="G190" i="1" s="1"/>
  <c r="H195" i="1"/>
  <c r="E56" i="9"/>
  <c r="B56" i="9" s="1"/>
  <c r="F241" i="9"/>
  <c r="B241" i="9" s="1"/>
  <c r="F240" i="9"/>
  <c r="B240" i="9" s="1"/>
  <c r="H179" i="1"/>
  <c r="E50" i="9"/>
  <c r="B50" i="9" s="1"/>
  <c r="E164" i="4"/>
  <c r="D160" i="1" s="1"/>
  <c r="F165" i="4"/>
  <c r="E153" i="4"/>
  <c r="D149" i="1" s="1"/>
  <c r="F237" i="9"/>
  <c r="B237" i="9" s="1"/>
  <c r="H147" i="1"/>
  <c r="E125" i="4"/>
  <c r="D121" i="1" s="1"/>
  <c r="E106" i="4"/>
  <c r="D102" i="1" s="1"/>
  <c r="F112" i="4"/>
  <c r="G70" i="1"/>
  <c r="G72" i="1"/>
  <c r="H66" i="1"/>
  <c r="F68" i="4"/>
  <c r="G64" i="1"/>
  <c r="G65" i="1"/>
  <c r="G49" i="1"/>
  <c r="H50" i="1"/>
  <c r="G1556" i="1"/>
  <c r="D1555" i="1"/>
  <c r="H1555" i="1" s="1"/>
  <c r="G1563" i="1"/>
  <c r="G1569" i="1"/>
  <c r="I1569" i="1" s="1"/>
  <c r="D1539" i="1"/>
  <c r="E5" i="7"/>
  <c r="G346" i="9" s="1"/>
  <c r="E346" i="9" s="1"/>
  <c r="E345" i="9" s="1"/>
  <c r="I10" i="3" s="1"/>
  <c r="G1540" i="1"/>
  <c r="G344" i="1"/>
  <c r="H344" i="1"/>
  <c r="G358" i="1"/>
  <c r="H358" i="1"/>
  <c r="G370" i="1"/>
  <c r="H370" i="1"/>
  <c r="G386" i="1"/>
  <c r="H386" i="1"/>
  <c r="G402" i="1"/>
  <c r="H402" i="1"/>
  <c r="G435" i="1"/>
  <c r="H435" i="1"/>
  <c r="G451" i="1"/>
  <c r="H451" i="1"/>
  <c r="G467" i="1"/>
  <c r="H467" i="1"/>
  <c r="G483" i="1"/>
  <c r="H483" i="1"/>
  <c r="G499" i="1"/>
  <c r="H499" i="1"/>
  <c r="G515" i="1"/>
  <c r="H515" i="1"/>
  <c r="G536" i="1"/>
  <c r="H536" i="1"/>
  <c r="G5" i="1"/>
  <c r="G8" i="1"/>
  <c r="G10" i="1"/>
  <c r="G14" i="1"/>
  <c r="G16" i="1"/>
  <c r="G19" i="1"/>
  <c r="G22" i="1"/>
  <c r="G26" i="1"/>
  <c r="G29" i="1"/>
  <c r="G32" i="1"/>
  <c r="G36" i="1"/>
  <c r="G39" i="1"/>
  <c r="G41" i="1"/>
  <c r="G44" i="1"/>
  <c r="G122" i="1"/>
  <c r="G123" i="1"/>
  <c r="G124" i="1"/>
  <c r="G125" i="1"/>
  <c r="G126" i="1"/>
  <c r="G127" i="1"/>
  <c r="G128" i="1"/>
  <c r="G129" i="1"/>
  <c r="G131" i="1"/>
  <c r="G132" i="1"/>
  <c r="G133" i="1"/>
  <c r="G134" i="1"/>
  <c r="G135" i="1"/>
  <c r="G161" i="1"/>
  <c r="G162" i="1"/>
  <c r="G163" i="1"/>
  <c r="G164" i="1"/>
  <c r="G165" i="1"/>
  <c r="G166" i="1"/>
  <c r="G167" i="1"/>
  <c r="G168" i="1"/>
  <c r="G169" i="1"/>
  <c r="G170" i="1"/>
  <c r="G171" i="1"/>
  <c r="G172" i="1"/>
  <c r="G173" i="1"/>
  <c r="H174" i="1"/>
  <c r="H178" i="1"/>
  <c r="H182" i="1"/>
  <c r="H186" i="1"/>
  <c r="H190" i="1"/>
  <c r="H194" i="1"/>
  <c r="H198" i="1"/>
  <c r="H202" i="1"/>
  <c r="H206" i="1"/>
  <c r="H210" i="1"/>
  <c r="H214" i="1"/>
  <c r="H218" i="1"/>
  <c r="H222" i="1"/>
  <c r="G229" i="1"/>
  <c r="G233" i="1"/>
  <c r="G237" i="1"/>
  <c r="G241" i="1"/>
  <c r="G245" i="1"/>
  <c r="G249" i="1"/>
  <c r="G253" i="1"/>
  <c r="G257" i="1"/>
  <c r="G261" i="1"/>
  <c r="G265" i="1"/>
  <c r="G299" i="1"/>
  <c r="G340" i="1"/>
  <c r="H340" i="1"/>
  <c r="H353" i="1"/>
  <c r="H367" i="1"/>
  <c r="H379" i="1"/>
  <c r="G382" i="1"/>
  <c r="H382" i="1"/>
  <c r="H395" i="1"/>
  <c r="G398" i="1"/>
  <c r="H398" i="1"/>
  <c r="H411" i="1"/>
  <c r="H428" i="1"/>
  <c r="G431" i="1"/>
  <c r="H431" i="1"/>
  <c r="H444" i="1"/>
  <c r="G447" i="1"/>
  <c r="H447" i="1"/>
  <c r="H460" i="1"/>
  <c r="G463" i="1"/>
  <c r="H463" i="1"/>
  <c r="H476" i="1"/>
  <c r="G479" i="1"/>
  <c r="H479" i="1"/>
  <c r="H492" i="1"/>
  <c r="G495" i="1"/>
  <c r="H495" i="1"/>
  <c r="H508" i="1"/>
  <c r="G511" i="1"/>
  <c r="H511" i="1"/>
  <c r="H523" i="1"/>
  <c r="G526" i="1"/>
  <c r="H526" i="1"/>
  <c r="G532" i="1"/>
  <c r="H532" i="1"/>
  <c r="H1554" i="1"/>
  <c r="G1554" i="1"/>
  <c r="I1554" i="1" s="1"/>
  <c r="J1554" i="1"/>
  <c r="G7" i="1"/>
  <c r="G12" i="1"/>
  <c r="G17" i="1"/>
  <c r="G21" i="1"/>
  <c r="G24" i="1"/>
  <c r="G28" i="1"/>
  <c r="G31" i="1"/>
  <c r="G34" i="1"/>
  <c r="G38" i="1"/>
  <c r="G42" i="1"/>
  <c r="H9" i="1"/>
  <c r="H18" i="1"/>
  <c r="H23" i="1"/>
  <c r="H25" i="1"/>
  <c r="H27" i="1"/>
  <c r="H30" i="1"/>
  <c r="H33" i="1"/>
  <c r="H35" i="1"/>
  <c r="H37" i="1"/>
  <c r="H40" i="1"/>
  <c r="H43" i="1"/>
  <c r="G103" i="1"/>
  <c r="G104" i="1"/>
  <c r="G105" i="1"/>
  <c r="G106" i="1"/>
  <c r="G107" i="1"/>
  <c r="G108" i="1"/>
  <c r="G109" i="1"/>
  <c r="G110" i="1"/>
  <c r="G111" i="1"/>
  <c r="G112" i="1"/>
  <c r="G113" i="1"/>
  <c r="G114" i="1"/>
  <c r="G115" i="1"/>
  <c r="G116" i="1"/>
  <c r="G117" i="1"/>
  <c r="G118" i="1"/>
  <c r="G119" i="1"/>
  <c r="G120" i="1"/>
  <c r="G150" i="1"/>
  <c r="G151" i="1"/>
  <c r="G152" i="1"/>
  <c r="G153" i="1"/>
  <c r="G154" i="1"/>
  <c r="G155" i="1"/>
  <c r="G156" i="1"/>
  <c r="G157" i="1"/>
  <c r="G158" i="1"/>
  <c r="G159" i="1"/>
  <c r="H177" i="1"/>
  <c r="H181" i="1"/>
  <c r="H185" i="1"/>
  <c r="H189" i="1"/>
  <c r="H193" i="1"/>
  <c r="H197" i="1"/>
  <c r="H201" i="1"/>
  <c r="H205" i="1"/>
  <c r="H209" i="1"/>
  <c r="H213" i="1"/>
  <c r="H217" i="1"/>
  <c r="H221" i="1"/>
  <c r="H225" i="1"/>
  <c r="G228" i="1"/>
  <c r="G232" i="1"/>
  <c r="G236" i="1"/>
  <c r="G240" i="1"/>
  <c r="G244" i="1"/>
  <c r="G248" i="1"/>
  <c r="G252" i="1"/>
  <c r="G256" i="1"/>
  <c r="G260" i="1"/>
  <c r="G264" i="1"/>
  <c r="G268" i="1"/>
  <c r="G298" i="1"/>
  <c r="G302" i="1"/>
  <c r="H349" i="1"/>
  <c r="G352" i="1"/>
  <c r="H352" i="1"/>
  <c r="H363" i="1"/>
  <c r="G366" i="1"/>
  <c r="H366" i="1"/>
  <c r="H375" i="1"/>
  <c r="G378" i="1"/>
  <c r="H378" i="1"/>
  <c r="H391" i="1"/>
  <c r="G394" i="1"/>
  <c r="H394" i="1"/>
  <c r="H407" i="1"/>
  <c r="G410" i="1"/>
  <c r="H410" i="1"/>
  <c r="H421" i="1"/>
  <c r="G427" i="1"/>
  <c r="H427" i="1"/>
  <c r="H440" i="1"/>
  <c r="G443" i="1"/>
  <c r="H443" i="1"/>
  <c r="H456" i="1"/>
  <c r="G459" i="1"/>
  <c r="H459" i="1"/>
  <c r="H472" i="1"/>
  <c r="G475" i="1"/>
  <c r="H475" i="1"/>
  <c r="H488" i="1"/>
  <c r="G491" i="1"/>
  <c r="H491" i="1"/>
  <c r="H504" i="1"/>
  <c r="G507" i="1"/>
  <c r="H507" i="1"/>
  <c r="H519" i="1"/>
  <c r="G522" i="1"/>
  <c r="H522" i="1"/>
  <c r="G579" i="1"/>
  <c r="H579" i="1"/>
  <c r="G581" i="1"/>
  <c r="H581" i="1"/>
  <c r="G583" i="1"/>
  <c r="H583" i="1"/>
  <c r="G585" i="1"/>
  <c r="H585" i="1"/>
  <c r="G587" i="1"/>
  <c r="H587" i="1"/>
  <c r="G589" i="1"/>
  <c r="H589" i="1"/>
  <c r="G593" i="1"/>
  <c r="H593" i="1"/>
  <c r="G595" i="1"/>
  <c r="H595" i="1"/>
  <c r="G597" i="1"/>
  <c r="H597" i="1"/>
  <c r="G599" i="1"/>
  <c r="H599" i="1"/>
  <c r="G601" i="1"/>
  <c r="H601" i="1"/>
  <c r="G603" i="1"/>
  <c r="H603" i="1"/>
  <c r="G605" i="1"/>
  <c r="H605" i="1"/>
  <c r="G607" i="1"/>
  <c r="H607" i="1"/>
  <c r="G609" i="1"/>
  <c r="H609" i="1"/>
  <c r="G611" i="1"/>
  <c r="H611" i="1"/>
  <c r="G613" i="1"/>
  <c r="H613" i="1"/>
  <c r="G615" i="1"/>
  <c r="H615" i="1"/>
  <c r="G617" i="1"/>
  <c r="H617" i="1"/>
  <c r="G619" i="1"/>
  <c r="H619" i="1"/>
  <c r="G621" i="1"/>
  <c r="H621" i="1"/>
  <c r="G1566" i="1"/>
  <c r="I1566" i="1" s="1"/>
  <c r="J1566" i="1"/>
  <c r="H1566" i="1"/>
  <c r="H1572" i="1"/>
  <c r="G1572" i="1"/>
  <c r="G4" i="1"/>
  <c r="G6" i="1"/>
  <c r="G11" i="1"/>
  <c r="G13" i="1"/>
  <c r="G15" i="1"/>
  <c r="G20" i="1"/>
  <c r="H176" i="1"/>
  <c r="H180" i="1"/>
  <c r="H184" i="1"/>
  <c r="H188" i="1"/>
  <c r="H192" i="1"/>
  <c r="H196" i="1"/>
  <c r="H200" i="1"/>
  <c r="H204" i="1"/>
  <c r="H208" i="1"/>
  <c r="H212" i="1"/>
  <c r="H216" i="1"/>
  <c r="H345" i="1"/>
  <c r="G348" i="1"/>
  <c r="H348" i="1"/>
  <c r="H359" i="1"/>
  <c r="G362" i="1"/>
  <c r="H362" i="1"/>
  <c r="H371" i="1"/>
  <c r="G374" i="1"/>
  <c r="H374" i="1"/>
  <c r="H387" i="1"/>
  <c r="G390" i="1"/>
  <c r="H390" i="1"/>
  <c r="H403" i="1"/>
  <c r="G406" i="1"/>
  <c r="H406" i="1"/>
  <c r="G416" i="1"/>
  <c r="H416" i="1"/>
  <c r="H436" i="1"/>
  <c r="G439" i="1"/>
  <c r="H439" i="1"/>
  <c r="H452" i="1"/>
  <c r="G455" i="1"/>
  <c r="H455" i="1"/>
  <c r="H468" i="1"/>
  <c r="G471" i="1"/>
  <c r="H471" i="1"/>
  <c r="H484" i="1"/>
  <c r="G487" i="1"/>
  <c r="H487" i="1"/>
  <c r="H500" i="1"/>
  <c r="G503" i="1"/>
  <c r="H503" i="1"/>
  <c r="G518" i="1"/>
  <c r="H518" i="1"/>
  <c r="G567" i="1"/>
  <c r="H567" i="1"/>
  <c r="G569" i="1"/>
  <c r="H569" i="1"/>
  <c r="G571" i="1"/>
  <c r="H571" i="1"/>
  <c r="G573" i="1"/>
  <c r="H573" i="1"/>
  <c r="G575" i="1"/>
  <c r="H575" i="1"/>
  <c r="G577" i="1"/>
  <c r="H577" i="1"/>
  <c r="G539" i="1"/>
  <c r="H539" i="1"/>
  <c r="G541" i="1"/>
  <c r="H541" i="1"/>
  <c r="G543" i="1"/>
  <c r="H543" i="1"/>
  <c r="G545" i="1"/>
  <c r="H545" i="1"/>
  <c r="G547" i="1"/>
  <c r="H547" i="1"/>
  <c r="G549" i="1"/>
  <c r="H549" i="1"/>
  <c r="G551" i="1"/>
  <c r="H551" i="1"/>
  <c r="G553" i="1"/>
  <c r="H553" i="1"/>
  <c r="G555" i="1"/>
  <c r="H555" i="1"/>
  <c r="G557" i="1"/>
  <c r="H557" i="1"/>
  <c r="G559" i="1"/>
  <c r="H559" i="1"/>
  <c r="G561" i="1"/>
  <c r="H561" i="1"/>
  <c r="G563" i="1"/>
  <c r="H563" i="1"/>
  <c r="G624" i="1"/>
  <c r="H624" i="1"/>
  <c r="G626" i="1"/>
  <c r="H626" i="1"/>
  <c r="G628" i="1"/>
  <c r="H628" i="1"/>
  <c r="G630" i="1"/>
  <c r="H630" i="1"/>
  <c r="G632" i="1"/>
  <c r="H632" i="1"/>
  <c r="G635" i="1"/>
  <c r="H635" i="1"/>
  <c r="H1548" i="1"/>
  <c r="G1548" i="1"/>
  <c r="J1548" i="1"/>
  <c r="G1568" i="1"/>
  <c r="I1568" i="1" s="1"/>
  <c r="J1568" i="1"/>
  <c r="H1568" i="1"/>
  <c r="G566" i="1"/>
  <c r="H566" i="1"/>
  <c r="G568" i="1"/>
  <c r="H568" i="1"/>
  <c r="G570" i="1"/>
  <c r="H570" i="1"/>
  <c r="G572" i="1"/>
  <c r="H572" i="1"/>
  <c r="G574" i="1"/>
  <c r="H574" i="1"/>
  <c r="G576" i="1"/>
  <c r="H576" i="1"/>
  <c r="G580" i="1"/>
  <c r="H580" i="1"/>
  <c r="G582" i="1"/>
  <c r="H582" i="1"/>
  <c r="G584" i="1"/>
  <c r="H584" i="1"/>
  <c r="G586" i="1"/>
  <c r="H586" i="1"/>
  <c r="G588" i="1"/>
  <c r="H588" i="1"/>
  <c r="G590" i="1"/>
  <c r="H590" i="1"/>
  <c r="G592" i="1"/>
  <c r="H592" i="1"/>
  <c r="G594" i="1"/>
  <c r="H594" i="1"/>
  <c r="G596" i="1"/>
  <c r="H596" i="1"/>
  <c r="G598" i="1"/>
  <c r="H598" i="1"/>
  <c r="G600" i="1"/>
  <c r="H600" i="1"/>
  <c r="G602" i="1"/>
  <c r="H602" i="1"/>
  <c r="G604" i="1"/>
  <c r="H604" i="1"/>
  <c r="G606" i="1"/>
  <c r="H606" i="1"/>
  <c r="G608" i="1"/>
  <c r="H608" i="1"/>
  <c r="G610" i="1"/>
  <c r="H610" i="1"/>
  <c r="G612" i="1"/>
  <c r="H612" i="1"/>
  <c r="G614" i="1"/>
  <c r="H614" i="1"/>
  <c r="G616" i="1"/>
  <c r="H616" i="1"/>
  <c r="G618" i="1"/>
  <c r="H618" i="1"/>
  <c r="G620" i="1"/>
  <c r="H620" i="1"/>
  <c r="G622" i="1"/>
  <c r="H622" i="1"/>
  <c r="H1550" i="1"/>
  <c r="G1550" i="1"/>
  <c r="I1550" i="1" s="1"/>
  <c r="J1550" i="1"/>
  <c r="G1570" i="1"/>
  <c r="J1570" i="1"/>
  <c r="H1570" i="1"/>
  <c r="G540" i="1"/>
  <c r="H540" i="1"/>
  <c r="G542" i="1"/>
  <c r="H542" i="1"/>
  <c r="G544" i="1"/>
  <c r="H544" i="1"/>
  <c r="G546" i="1"/>
  <c r="H546" i="1"/>
  <c r="G548" i="1"/>
  <c r="H548" i="1"/>
  <c r="G550" i="1"/>
  <c r="H550" i="1"/>
  <c r="G552" i="1"/>
  <c r="H552" i="1"/>
  <c r="G554" i="1"/>
  <c r="H554" i="1"/>
  <c r="G556" i="1"/>
  <c r="H556" i="1"/>
  <c r="G558" i="1"/>
  <c r="H558" i="1"/>
  <c r="G560" i="1"/>
  <c r="H560" i="1"/>
  <c r="G562" i="1"/>
  <c r="H562" i="1"/>
  <c r="G564" i="1"/>
  <c r="H564" i="1"/>
  <c r="G625" i="1"/>
  <c r="H625" i="1"/>
  <c r="G627" i="1"/>
  <c r="H627" i="1"/>
  <c r="G629" i="1"/>
  <c r="H629" i="1"/>
  <c r="G631" i="1"/>
  <c r="H631" i="1"/>
  <c r="G636" i="1"/>
  <c r="H636" i="1"/>
  <c r="H1552" i="1"/>
  <c r="G1552" i="1"/>
  <c r="I1552" i="1" s="1"/>
  <c r="J1552" i="1"/>
  <c r="G1564" i="1"/>
  <c r="I1564" i="1" s="1"/>
  <c r="J1564" i="1"/>
  <c r="H1564"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G1574" i="1"/>
  <c r="I1574" i="1" s="1"/>
  <c r="J1574" i="1"/>
  <c r="G1576" i="1"/>
  <c r="I1576" i="1" s="1"/>
  <c r="J1576" i="1"/>
  <c r="H1584" i="1"/>
  <c r="G1584" i="1"/>
  <c r="H1588" i="1"/>
  <c r="G1588" i="1"/>
  <c r="H1592" i="1"/>
  <c r="G1592" i="1"/>
  <c r="H1596" i="1"/>
  <c r="G1596" i="1"/>
  <c r="H1600" i="1"/>
  <c r="G1600" i="1"/>
  <c r="H1604" i="1"/>
  <c r="G1604" i="1"/>
  <c r="H1608" i="1"/>
  <c r="G1608" i="1"/>
  <c r="H1612" i="1"/>
  <c r="G1612" i="1"/>
  <c r="H1616" i="1"/>
  <c r="G1616" i="1"/>
  <c r="H1620" i="1"/>
  <c r="G1620" i="1"/>
  <c r="F126" i="4"/>
  <c r="D125" i="4"/>
  <c r="F135" i="4"/>
  <c r="E134" i="4"/>
  <c r="D130" i="1" s="1"/>
  <c r="H1542" i="1"/>
  <c r="G1542" i="1"/>
  <c r="H1544" i="1"/>
  <c r="G1544" i="1"/>
  <c r="H1546" i="1"/>
  <c r="G1546" i="1"/>
  <c r="I1546" i="1" s="1"/>
  <c r="G1549" i="1"/>
  <c r="I1549" i="1" s="1"/>
  <c r="J1549" i="1"/>
  <c r="G1551" i="1"/>
  <c r="I1551" i="1" s="1"/>
  <c r="J1551" i="1"/>
  <c r="G1553" i="1"/>
  <c r="I1553" i="1" s="1"/>
  <c r="J1553" i="1"/>
  <c r="G1558" i="1"/>
  <c r="I1558" i="1" s="1"/>
  <c r="G1560" i="1"/>
  <c r="I1560" i="1" s="1"/>
  <c r="G1562" i="1"/>
  <c r="I1562" i="1" s="1"/>
  <c r="H1563" i="1"/>
  <c r="J1565" i="1"/>
  <c r="J1567" i="1"/>
  <c r="J1569" i="1"/>
  <c r="G1578" i="1"/>
  <c r="I1578" i="1" s="1"/>
  <c r="G1580" i="1"/>
  <c r="I1580" i="1" s="1"/>
  <c r="F8" i="4"/>
  <c r="D7" i="4"/>
  <c r="F50" i="4"/>
  <c r="D49" i="4"/>
  <c r="F202" i="4"/>
  <c r="F274" i="4"/>
  <c r="D273" i="4"/>
  <c r="E7" i="4"/>
  <c r="F134" i="4"/>
  <c r="F322" i="4"/>
  <c r="D321" i="4"/>
  <c r="E648" i="4"/>
  <c r="D642" i="1" s="1"/>
  <c r="E647" i="4"/>
  <c r="D641" i="1" s="1"/>
  <c r="I1541" i="1"/>
  <c r="I1543" i="1"/>
  <c r="I1545" i="1"/>
  <c r="G1557" i="1"/>
  <c r="I1557" i="1" s="1"/>
  <c r="J1557" i="1"/>
  <c r="G1559" i="1"/>
  <c r="I1559" i="1" s="1"/>
  <c r="J1559" i="1"/>
  <c r="G1561" i="1"/>
  <c r="I1561" i="1" s="1"/>
  <c r="J1561" i="1"/>
  <c r="G1579" i="1"/>
  <c r="I1579" i="1" s="1"/>
  <c r="J1579" i="1"/>
  <c r="G1581" i="1"/>
  <c r="I1581" i="1" s="1"/>
  <c r="J1581" i="1"/>
  <c r="E82" i="4"/>
  <c r="D78" i="1" s="1"/>
  <c r="F154" i="4"/>
  <c r="D153" i="4"/>
  <c r="D361" i="4"/>
  <c r="F366" i="4"/>
  <c r="D522" i="4"/>
  <c r="F529" i="4"/>
  <c r="F143" i="5"/>
  <c r="D135" i="5"/>
  <c r="D430" i="4"/>
  <c r="D536" i="4"/>
  <c r="E597" i="4"/>
  <c r="D591" i="1" s="1"/>
  <c r="D7" i="5"/>
  <c r="F61" i="6"/>
  <c r="D35" i="6"/>
  <c r="C1148" i="1"/>
  <c r="C1485" i="1"/>
  <c r="C1538" i="1"/>
  <c r="C1623" i="1"/>
  <c r="D82" i="4"/>
  <c r="D106" i="4"/>
  <c r="D140" i="4"/>
  <c r="D164" i="4"/>
  <c r="D230" i="4"/>
  <c r="E373" i="4"/>
  <c r="D368" i="1" s="1"/>
  <c r="F572" i="4"/>
  <c r="D571" i="4"/>
  <c r="E584" i="4"/>
  <c r="D578" i="1" s="1"/>
  <c r="F630" i="4"/>
  <c r="D629" i="4"/>
  <c r="F70" i="5"/>
  <c r="G314" i="9"/>
  <c r="F89" i="5"/>
  <c r="D88" i="5"/>
  <c r="D296" i="5"/>
  <c r="F297" i="5"/>
  <c r="E5" i="6"/>
  <c r="E35" i="6"/>
  <c r="H310" i="9"/>
  <c r="G310" i="9"/>
  <c r="H309" i="9"/>
  <c r="G309" i="9"/>
  <c r="E309" i="9" s="1"/>
  <c r="B309" i="9" s="1"/>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25" i="9"/>
  <c r="E225" i="9" s="1"/>
  <c r="B225" i="9" s="1"/>
  <c r="G221" i="9"/>
  <c r="E221" i="9" s="1"/>
  <c r="B221" i="9" s="1"/>
  <c r="G217" i="9"/>
  <c r="E217" i="9" s="1"/>
  <c r="B217" i="9" s="1"/>
  <c r="G213" i="9"/>
  <c r="E213" i="9" s="1"/>
  <c r="B213" i="9" s="1"/>
  <c r="M228" i="9"/>
  <c r="G227" i="9"/>
  <c r="E227" i="9" s="1"/>
  <c r="B227" i="9" s="1"/>
  <c r="G223" i="9"/>
  <c r="E223" i="9" s="1"/>
  <c r="B223" i="9" s="1"/>
  <c r="G219" i="9"/>
  <c r="E219" i="9" s="1"/>
  <c r="B219" i="9" s="1"/>
  <c r="G215" i="9"/>
  <c r="E215" i="9" s="1"/>
  <c r="B215" i="9" s="1"/>
  <c r="G180" i="9"/>
  <c r="E180" i="9" s="1"/>
  <c r="B180" i="9" s="1"/>
  <c r="H179" i="9"/>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8" i="9"/>
  <c r="E208" i="9" s="1"/>
  <c r="B208"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G209" i="9"/>
  <c r="E209" i="9" s="1"/>
  <c r="B209" i="9" s="1"/>
  <c r="G200" i="9"/>
  <c r="E200" i="9" s="1"/>
  <c r="B200" i="9" s="1"/>
  <c r="G196" i="9"/>
  <c r="E196" i="9" s="1"/>
  <c r="B196" i="9" s="1"/>
  <c r="G192" i="9"/>
  <c r="E192" i="9" s="1"/>
  <c r="B192" i="9" s="1"/>
  <c r="G188" i="9"/>
  <c r="E188" i="9" s="1"/>
  <c r="B188" i="9" s="1"/>
  <c r="G184" i="9"/>
  <c r="E184" i="9" s="1"/>
  <c r="B184" i="9" s="1"/>
  <c r="H180" i="9"/>
  <c r="G176" i="9"/>
  <c r="E176" i="9" s="1"/>
  <c r="B176" i="9" s="1"/>
  <c r="G210" i="9"/>
  <c r="E210" i="9" s="1"/>
  <c r="B210" i="9" s="1"/>
  <c r="G197" i="9"/>
  <c r="E197" i="9" s="1"/>
  <c r="B197" i="9" s="1"/>
  <c r="G193" i="9"/>
  <c r="E193" i="9" s="1"/>
  <c r="B193" i="9" s="1"/>
  <c r="G189" i="9"/>
  <c r="E189" i="9" s="1"/>
  <c r="B189" i="9" s="1"/>
  <c r="G185" i="9"/>
  <c r="E185" i="9" s="1"/>
  <c r="B185" i="9" s="1"/>
  <c r="G181" i="9"/>
  <c r="E181" i="9" s="1"/>
  <c r="B181" i="9" s="1"/>
  <c r="G177" i="9"/>
  <c r="E177" i="9" s="1"/>
  <c r="B177" i="9" s="1"/>
  <c r="G211" i="9"/>
  <c r="E211" i="9" s="1"/>
  <c r="B211" i="9" s="1"/>
  <c r="L207" i="9"/>
  <c r="F207"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I10" i="9"/>
  <c r="D1075" i="1"/>
  <c r="D1076" i="1"/>
  <c r="D1141" i="1"/>
  <c r="D1207" i="1"/>
  <c r="D1208" i="1"/>
  <c r="D308" i="4"/>
  <c r="D648" i="4"/>
  <c r="E536" i="4"/>
  <c r="G156" i="9"/>
  <c r="E156" i="9" s="1"/>
  <c r="B156" i="9" s="1"/>
  <c r="F607" i="4"/>
  <c r="E12" i="5"/>
  <c r="D114" i="6"/>
  <c r="F115" i="6"/>
  <c r="H314" i="9"/>
  <c r="E88" i="5"/>
  <c r="D1093" i="1" s="1"/>
  <c r="G315" i="9"/>
  <c r="G316" i="9"/>
  <c r="D147" i="5"/>
  <c r="D69" i="5" s="1"/>
  <c r="E338" i="9"/>
  <c r="B338" i="9" s="1"/>
  <c r="E339" i="9"/>
  <c r="B339" i="9" s="1"/>
  <c r="H316" i="9"/>
  <c r="H315" i="9"/>
  <c r="D178" i="5"/>
  <c r="F203" i="5"/>
  <c r="E255" i="5"/>
  <c r="D1259" i="1" s="1"/>
  <c r="F260" i="5"/>
  <c r="B25" i="9"/>
  <c r="F150" i="5"/>
  <c r="F197" i="5"/>
  <c r="F219" i="5"/>
  <c r="D129" i="6"/>
  <c r="H1583" i="1" l="1"/>
  <c r="D44" i="8"/>
  <c r="G1628" i="1"/>
  <c r="G1602" i="1"/>
  <c r="G1639" i="1"/>
  <c r="H1639" i="1"/>
  <c r="G1585" i="1"/>
  <c r="H25" i="3"/>
  <c r="C1255" i="1"/>
  <c r="H1201" i="1"/>
  <c r="G1201" i="1"/>
  <c r="H1681" i="1"/>
  <c r="G1681" i="1"/>
  <c r="G343" i="9"/>
  <c r="E343" i="9" s="1"/>
  <c r="B343" i="9" s="1"/>
  <c r="I40" i="3"/>
  <c r="H1622" i="1"/>
  <c r="G1622" i="1"/>
  <c r="H1260" i="1"/>
  <c r="G1260" i="1"/>
  <c r="G1256" i="1"/>
  <c r="H1256" i="1"/>
  <c r="E177" i="5"/>
  <c r="H19" i="9" s="1"/>
  <c r="E19" i="9" s="1"/>
  <c r="B19" i="9" s="1"/>
  <c r="H336" i="9"/>
  <c r="H1185" i="1"/>
  <c r="G1185" i="1"/>
  <c r="E316" i="9"/>
  <c r="B316" i="9" s="1"/>
  <c r="E360" i="4"/>
  <c r="E418" i="4" s="1"/>
  <c r="D413" i="1" s="1"/>
  <c r="F647" i="4"/>
  <c r="E152" i="4"/>
  <c r="I18" i="3" s="1"/>
  <c r="G1555" i="1"/>
  <c r="B346" i="9"/>
  <c r="I1542" i="1"/>
  <c r="D1538" i="1"/>
  <c r="H1538" i="1" s="1"/>
  <c r="I33" i="3"/>
  <c r="H1539" i="1"/>
  <c r="G1539" i="1"/>
  <c r="C1074" i="1"/>
  <c r="H23" i="3"/>
  <c r="D1017" i="1"/>
  <c r="E7" i="5"/>
  <c r="H1141" i="1"/>
  <c r="G1141" i="1"/>
  <c r="H1485" i="1"/>
  <c r="G1485" i="1"/>
  <c r="D355" i="1"/>
  <c r="D1431" i="1"/>
  <c r="I28" i="3"/>
  <c r="F88" i="5"/>
  <c r="C1093" i="1"/>
  <c r="F571" i="4"/>
  <c r="C565" i="1"/>
  <c r="F164" i="4"/>
  <c r="C160" i="1"/>
  <c r="G1148" i="1"/>
  <c r="H1148" i="1"/>
  <c r="C1012" i="1"/>
  <c r="D6" i="5"/>
  <c r="H22" i="3"/>
  <c r="F135" i="5"/>
  <c r="C1140" i="1"/>
  <c r="D360" i="4"/>
  <c r="F361" i="4"/>
  <c r="C356" i="1"/>
  <c r="F321" i="4"/>
  <c r="C316" i="1"/>
  <c r="E6" i="4"/>
  <c r="D3" i="1"/>
  <c r="C1525" i="1"/>
  <c r="F129" i="6"/>
  <c r="B207" i="9"/>
  <c r="G578" i="1"/>
  <c r="H578" i="1"/>
  <c r="F12" i="5"/>
  <c r="F125" i="4"/>
  <c r="C121" i="1"/>
  <c r="G1076" i="1"/>
  <c r="H1076" i="1"/>
  <c r="E315" i="9"/>
  <c r="B315" i="9" s="1"/>
  <c r="F114" i="6"/>
  <c r="C1510" i="1"/>
  <c r="H30" i="3"/>
  <c r="H1075" i="1"/>
  <c r="G1075" i="1"/>
  <c r="F228" i="9"/>
  <c r="B228" i="9" s="1"/>
  <c r="E141" i="6"/>
  <c r="D1401" i="1"/>
  <c r="I27" i="3"/>
  <c r="F629" i="4"/>
  <c r="C623" i="1"/>
  <c r="F140" i="4"/>
  <c r="C136" i="1"/>
  <c r="G1623" i="1"/>
  <c r="H1623" i="1"/>
  <c r="F35" i="6"/>
  <c r="C1431" i="1"/>
  <c r="H28" i="3"/>
  <c r="G591" i="1"/>
  <c r="H591" i="1"/>
  <c r="F522" i="4"/>
  <c r="C516" i="1"/>
  <c r="H24" i="9"/>
  <c r="G24" i="9"/>
  <c r="F153" i="4"/>
  <c r="D152" i="4"/>
  <c r="C149" i="1"/>
  <c r="F49" i="4"/>
  <c r="C45" i="1"/>
  <c r="H130" i="1"/>
  <c r="G130" i="1"/>
  <c r="I1570" i="1"/>
  <c r="I1548" i="1"/>
  <c r="G336" i="9"/>
  <c r="F178" i="5"/>
  <c r="C1182" i="1"/>
  <c r="D177" i="5"/>
  <c r="F147" i="5"/>
  <c r="C1152" i="1"/>
  <c r="F648" i="4"/>
  <c r="C642" i="1"/>
  <c r="F296" i="5"/>
  <c r="C1300" i="1"/>
  <c r="F230" i="4"/>
  <c r="C226" i="1"/>
  <c r="F82" i="4"/>
  <c r="C78" i="1"/>
  <c r="F430" i="4"/>
  <c r="C424" i="1"/>
  <c r="F7" i="4"/>
  <c r="D6" i="4"/>
  <c r="C3" i="1"/>
  <c r="G1259" i="1"/>
  <c r="H1259" i="1"/>
  <c r="D141" i="6"/>
  <c r="D417" i="4"/>
  <c r="F308" i="4"/>
  <c r="C303" i="1"/>
  <c r="E251" i="5"/>
  <c r="E176" i="5" s="1"/>
  <c r="D1180" i="1" s="1"/>
  <c r="G1208" i="1"/>
  <c r="H1208" i="1"/>
  <c r="K1481" i="9"/>
  <c r="G344" i="9"/>
  <c r="E344" i="9" s="1"/>
  <c r="B344" i="9" s="1"/>
  <c r="I39" i="3"/>
  <c r="C1621" i="1"/>
  <c r="E535" i="4"/>
  <c r="D530" i="1"/>
  <c r="H1207" i="1"/>
  <c r="G1207" i="1"/>
  <c r="E310" i="9"/>
  <c r="B310" i="9" s="1"/>
  <c r="E314" i="9"/>
  <c r="B314" i="9" s="1"/>
  <c r="G368" i="1"/>
  <c r="H368" i="1"/>
  <c r="F106" i="4"/>
  <c r="C102" i="1"/>
  <c r="G1538" i="1"/>
  <c r="F536" i="4"/>
  <c r="D535" i="4"/>
  <c r="C530" i="1"/>
  <c r="E69" i="5"/>
  <c r="F373" i="4"/>
  <c r="G641" i="1"/>
  <c r="H641" i="1"/>
  <c r="E417" i="4"/>
  <c r="D412" i="1" s="1"/>
  <c r="F273" i="4"/>
  <c r="C269" i="1"/>
  <c r="I1544" i="1"/>
  <c r="I24" i="3" l="1"/>
  <c r="D1181" i="1"/>
  <c r="E336" i="9"/>
  <c r="B336" i="9" s="1"/>
  <c r="E24" i="9"/>
  <c r="B24" i="9" s="1"/>
  <c r="E299" i="4"/>
  <c r="D295" i="1" s="1"/>
  <c r="D148" i="1"/>
  <c r="H269" i="1"/>
  <c r="G269" i="1"/>
  <c r="F141" i="6"/>
  <c r="C1537" i="1"/>
  <c r="H31" i="3"/>
  <c r="G1182" i="1"/>
  <c r="H1182" i="1"/>
  <c r="E640" i="4"/>
  <c r="D634" i="1" s="1"/>
  <c r="D529" i="1"/>
  <c r="E639" i="4"/>
  <c r="D633" i="1" s="1"/>
  <c r="G303" i="1"/>
  <c r="H303" i="1"/>
  <c r="G78" i="1"/>
  <c r="H78" i="1"/>
  <c r="G1300" i="1"/>
  <c r="H1300" i="1"/>
  <c r="H1152" i="1"/>
  <c r="G1152" i="1"/>
  <c r="H149" i="1"/>
  <c r="G149" i="1"/>
  <c r="G623" i="1"/>
  <c r="H623" i="1"/>
  <c r="D1537" i="1"/>
  <c r="I31" i="3"/>
  <c r="G316" i="1"/>
  <c r="H316" i="1"/>
  <c r="D418" i="4"/>
  <c r="F360" i="4"/>
  <c r="C355" i="1"/>
  <c r="C1011" i="1"/>
  <c r="H1017" i="1"/>
  <c r="G1017" i="1"/>
  <c r="D640" i="4"/>
  <c r="F535" i="4"/>
  <c r="C529" i="1"/>
  <c r="D422" i="4"/>
  <c r="H17" i="3"/>
  <c r="C2" i="1"/>
  <c r="F6" i="4"/>
  <c r="H1401" i="1"/>
  <c r="G1401" i="1"/>
  <c r="E300" i="4"/>
  <c r="D296" i="1" s="1"/>
  <c r="I17" i="3"/>
  <c r="E422" i="4"/>
  <c r="D2" i="1"/>
  <c r="E6" i="5"/>
  <c r="F6" i="5" s="1"/>
  <c r="D1012" i="1"/>
  <c r="G1012" i="1" s="1"/>
  <c r="I22" i="3"/>
  <c r="D1074" i="1"/>
  <c r="H1074" i="1" s="1"/>
  <c r="I23" i="3"/>
  <c r="H1621" i="1"/>
  <c r="G1621" i="1"/>
  <c r="H11" i="3"/>
  <c r="G348" i="9"/>
  <c r="E348" i="9" s="1"/>
  <c r="G424" i="1"/>
  <c r="H424" i="1"/>
  <c r="D299" i="4"/>
  <c r="F152" i="4"/>
  <c r="H18" i="3"/>
  <c r="C148" i="1"/>
  <c r="G516" i="1"/>
  <c r="H516" i="1"/>
  <c r="G1510" i="1"/>
  <c r="H1510" i="1"/>
  <c r="E423" i="4"/>
  <c r="E301" i="4"/>
  <c r="D297" i="1" s="1"/>
  <c r="G1140" i="1"/>
  <c r="H1140" i="1"/>
  <c r="H160" i="1"/>
  <c r="G160" i="1"/>
  <c r="G1093" i="1"/>
  <c r="H1093" i="1"/>
  <c r="G1074" i="1"/>
  <c r="H102" i="1"/>
  <c r="G102" i="1"/>
  <c r="D1255" i="1"/>
  <c r="I25" i="3"/>
  <c r="F251" i="5"/>
  <c r="G565" i="1"/>
  <c r="H565" i="1"/>
  <c r="G530" i="1"/>
  <c r="H530" i="1"/>
  <c r="F417" i="4"/>
  <c r="C412" i="1"/>
  <c r="H3" i="1"/>
  <c r="G3" i="1"/>
  <c r="D639" i="4"/>
  <c r="H226" i="1"/>
  <c r="G226" i="1"/>
  <c r="G642" i="1"/>
  <c r="H642" i="1"/>
  <c r="D176" i="5"/>
  <c r="G299" i="9" s="1"/>
  <c r="F177" i="5"/>
  <c r="C1181" i="1"/>
  <c r="H24" i="3"/>
  <c r="G45" i="1"/>
  <c r="H45" i="1"/>
  <c r="G1431" i="1"/>
  <c r="H1431" i="1"/>
  <c r="G136" i="1"/>
  <c r="H136" i="1"/>
  <c r="H121" i="1"/>
  <c r="G121" i="1"/>
  <c r="H1525" i="1"/>
  <c r="G1525" i="1"/>
  <c r="G356" i="1"/>
  <c r="H356" i="1"/>
  <c r="F7" i="5"/>
  <c r="E342" i="9"/>
  <c r="F69" i="5"/>
  <c r="H1012" i="1" l="1"/>
  <c r="G412" i="1"/>
  <c r="H412" i="1"/>
  <c r="F422" i="4"/>
  <c r="D643" i="4"/>
  <c r="C417" i="1"/>
  <c r="F640" i="4"/>
  <c r="C634" i="1"/>
  <c r="H1537" i="1"/>
  <c r="G1537" i="1"/>
  <c r="H2" i="1"/>
  <c r="G2" i="1"/>
  <c r="F418" i="4"/>
  <c r="C413" i="1"/>
  <c r="F176" i="5"/>
  <c r="C1180" i="1"/>
  <c r="H1255" i="1"/>
  <c r="G1255" i="1"/>
  <c r="G148" i="1"/>
  <c r="H148" i="1"/>
  <c r="E424" i="4"/>
  <c r="D419" i="1" s="1"/>
  <c r="E643" i="4"/>
  <c r="D417" i="1"/>
  <c r="F639" i="4"/>
  <c r="C633" i="1"/>
  <c r="H1181" i="1"/>
  <c r="G1181" i="1"/>
  <c r="E347" i="9"/>
  <c r="B348" i="9"/>
  <c r="H299" i="9"/>
  <c r="E299" i="9" s="1"/>
  <c r="D1011" i="1"/>
  <c r="G529" i="1"/>
  <c r="H529" i="1"/>
  <c r="G306" i="9"/>
  <c r="E306" i="9" s="1"/>
  <c r="B306" i="9" s="1"/>
  <c r="E425" i="4"/>
  <c r="D420" i="1" s="1"/>
  <c r="E644" i="4"/>
  <c r="D418" i="1"/>
  <c r="H20" i="9"/>
  <c r="D423" i="4"/>
  <c r="D301" i="4"/>
  <c r="F299" i="4"/>
  <c r="C295" i="1"/>
  <c r="N3" i="9"/>
  <c r="I11" i="3"/>
  <c r="H9" i="3"/>
  <c r="D300" i="4"/>
  <c r="G1011" i="1"/>
  <c r="G355" i="1"/>
  <c r="H355" i="1"/>
  <c r="H8" i="3" l="1"/>
  <c r="M3" i="9" s="1"/>
  <c r="H1011" i="1"/>
  <c r="B299" i="9"/>
  <c r="F301" i="4"/>
  <c r="C297" i="1"/>
  <c r="E646" i="4"/>
  <c r="D638" i="1"/>
  <c r="H1180" i="1"/>
  <c r="G1180" i="1"/>
  <c r="F643" i="4"/>
  <c r="C637" i="1"/>
  <c r="D644" i="4"/>
  <c r="F423" i="4"/>
  <c r="D425" i="4"/>
  <c r="C418" i="1"/>
  <c r="G20" i="9"/>
  <c r="E20" i="9" s="1"/>
  <c r="B20" i="9" s="1"/>
  <c r="G634" i="1"/>
  <c r="H634" i="1"/>
  <c r="K3" i="9"/>
  <c r="I9" i="3"/>
  <c r="G633" i="1"/>
  <c r="H633" i="1"/>
  <c r="G417" i="1"/>
  <c r="H417" i="1"/>
  <c r="F300" i="4"/>
  <c r="C296" i="1"/>
  <c r="H295" i="1"/>
  <c r="G295" i="1"/>
  <c r="E645" i="4"/>
  <c r="D637" i="1"/>
  <c r="G413" i="1"/>
  <c r="H413" i="1"/>
  <c r="D424" i="4"/>
  <c r="E649" i="4" l="1"/>
  <c r="D639" i="1"/>
  <c r="G637" i="1"/>
  <c r="H637" i="1"/>
  <c r="F424" i="4"/>
  <c r="C419" i="1"/>
  <c r="G296" i="1"/>
  <c r="H296" i="1"/>
  <c r="F425" i="4"/>
  <c r="C420" i="1"/>
  <c r="H334" i="9"/>
  <c r="G334" i="9"/>
  <c r="H297" i="1"/>
  <c r="G297" i="1"/>
  <c r="D646" i="4"/>
  <c r="C638" i="1"/>
  <c r="F644" i="4"/>
  <c r="G418" i="1"/>
  <c r="H418" i="1"/>
  <c r="D645" i="4"/>
  <c r="E650" i="4"/>
  <c r="D640" i="1"/>
  <c r="E334" i="9" l="1"/>
  <c r="E298" i="9" s="1"/>
  <c r="I8" i="3" s="1"/>
  <c r="D649" i="4"/>
  <c r="F645" i="4"/>
  <c r="C639" i="1"/>
  <c r="G297" i="9"/>
  <c r="E297" i="9" s="1"/>
  <c r="B297" i="9" s="1"/>
  <c r="F646" i="4"/>
  <c r="C640" i="1"/>
  <c r="D650" i="4"/>
  <c r="G420" i="1"/>
  <c r="H420" i="1"/>
  <c r="G419" i="1"/>
  <c r="H419" i="1"/>
  <c r="H638" i="1"/>
  <c r="G638" i="1"/>
  <c r="D644" i="1"/>
  <c r="I20" i="3"/>
  <c r="D643" i="1"/>
  <c r="I19" i="3"/>
  <c r="B334" i="9" l="1"/>
  <c r="H639" i="1"/>
  <c r="G639" i="1"/>
  <c r="H640" i="1"/>
  <c r="G640" i="1"/>
  <c r="F650" i="4"/>
  <c r="C644" i="1"/>
  <c r="H20" i="3"/>
  <c r="C643" i="1"/>
  <c r="F649" i="4"/>
  <c r="H19" i="3"/>
  <c r="G643" i="1" l="1"/>
  <c r="H643" i="1"/>
  <c r="H7" i="3"/>
  <c r="G644" i="1"/>
  <c r="H644" i="1"/>
  <c r="J3" i="9" l="1"/>
  <c r="G295" i="9" l="1"/>
  <c r="L293" i="9"/>
  <c r="F293" i="9" s="1"/>
  <c r="H295" i="9"/>
  <c r="H18" i="9"/>
  <c r="G18" i="9"/>
  <c r="L16" i="9"/>
  <c r="H15" i="9"/>
  <c r="G17" i="9"/>
  <c r="K11" i="9"/>
  <c r="I5" i="9"/>
  <c r="I12" i="9"/>
  <c r="J7" i="9"/>
  <c r="I11" i="9"/>
  <c r="J6" i="9"/>
  <c r="K12" i="9"/>
  <c r="J5" i="9"/>
  <c r="J17" i="9"/>
  <c r="G16" i="9"/>
  <c r="H21" i="9"/>
  <c r="J9" i="9"/>
  <c r="L15" i="9"/>
  <c r="G21" i="9"/>
  <c r="I17" i="9"/>
  <c r="I13" i="9"/>
  <c r="J8" i="9"/>
  <c r="K9" i="9"/>
  <c r="I6" i="9"/>
  <c r="G15" i="9"/>
  <c r="J12" i="9"/>
  <c r="H17" i="9"/>
  <c r="M15" i="9"/>
  <c r="H16" i="9"/>
  <c r="I9" i="9"/>
  <c r="J11" i="9"/>
  <c r="K6" i="9"/>
  <c r="J10" i="9"/>
  <c r="K5" i="9"/>
  <c r="H22" i="9"/>
  <c r="K10" i="9"/>
  <c r="J13" i="9"/>
  <c r="I8" i="9"/>
  <c r="M16" i="9"/>
  <c r="G22" i="9"/>
  <c r="K7" i="9"/>
  <c r="K13" i="9"/>
  <c r="I7" i="9"/>
  <c r="K8" i="9"/>
  <c r="E22" i="9" l="1"/>
  <c r="B22" i="9" s="1"/>
  <c r="E10" i="9"/>
  <c r="B10" i="9" s="1"/>
  <c r="E15" i="9"/>
  <c r="E17" i="9"/>
  <c r="B17" i="9" s="1"/>
  <c r="E21" i="9"/>
  <c r="B21" i="9" s="1"/>
  <c r="E6" i="9"/>
  <c r="B6" i="9" s="1"/>
  <c r="E12" i="9"/>
  <c r="B12" i="9" s="1"/>
  <c r="E13" i="9"/>
  <c r="B13" i="9" s="1"/>
  <c r="E7" i="9"/>
  <c r="B7" i="9" s="1"/>
  <c r="E16" i="9"/>
  <c r="E5" i="9"/>
  <c r="F16" i="9"/>
  <c r="B293" i="9"/>
  <c r="F23" i="9"/>
  <c r="E8" i="9"/>
  <c r="B8" i="9" s="1"/>
  <c r="E9" i="9"/>
  <c r="B9" i="9" s="1"/>
  <c r="F15" i="9"/>
  <c r="E11" i="9"/>
  <c r="B11" i="9" s="1"/>
  <c r="E18" i="9"/>
  <c r="B18" i="9" s="1"/>
  <c r="E295" i="9"/>
  <c r="F14" i="9" l="1"/>
  <c r="F3" i="9" s="1"/>
  <c r="B16" i="9"/>
  <c r="B15" i="9"/>
  <c r="E4" i="9"/>
  <c r="B5" i="9"/>
  <c r="B295" i="9"/>
  <c r="E23" i="9"/>
  <c r="I7" i="3" s="1"/>
  <c r="E14" i="9"/>
  <c r="I13" i="3" s="1"/>
  <c r="E3" i="9" l="1"/>
</calcChain>
</file>

<file path=xl/sharedStrings.xml><?xml version="1.0" encoding="utf-8"?>
<sst xmlns="http://schemas.openxmlformats.org/spreadsheetml/2006/main" count="4733" uniqueCount="3657">
  <si>
    <t>Obveznik:</t>
  </si>
  <si>
    <t>33667 - HRVATSKO NARODNO KAZALIŠTE U ŠIBENIKU</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</si>
  <si>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</si>
  <si>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</si>
  <si>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</si>
  <si>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</si>
  <si>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</si>
  <si>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</si>
  <si>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</si>
  <si>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</si>
  <si>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</si>
  <si>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</si>
  <si>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</si>
  <si>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</si>
  <si>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</si>
  <si>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</si>
  <si>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</si>
  <si>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</si>
  <si>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</si>
  <si>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</si>
  <si>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</si>
  <si>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</si>
  <si>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</si>
  <si>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</si>
  <si>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</si>
  <si>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</si>
  <si>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</si>
  <si>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</si>
  <si>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</si>
  <si>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</si>
  <si>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</si>
  <si>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</si>
  <si>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</si>
  <si>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</si>
  <si>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</si>
  <si>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</si>
  <si>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</si>
  <si>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</si>
  <si>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</si>
  <si>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</si>
  <si>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</si>
  <si>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</si>
  <si>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</si>
  <si>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</si>
  <si>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</si>
  <si>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</si>
  <si>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</si>
  <si>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</si>
  <si>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</si>
  <si>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</si>
  <si>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</si>
  <si>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</si>
  <si>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</si>
  <si>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</si>
  <si>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</si>
  <si>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</si>
  <si>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</si>
  <si>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</si>
  <si>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</si>
  <si>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</si>
  <si>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</si>
  <si>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</si>
  <si>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</si>
  <si>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</si>
  <si>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</si>
  <si>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</si>
  <si>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</si>
  <si>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</si>
  <si>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</si>
  <si>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</si>
  <si>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</si>
  <si>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</si>
  <si>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</si>
  <si>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</si>
  <si>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</si>
  <si>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</si>
  <si>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</si>
  <si>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</si>
  <si>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</si>
  <si>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</si>
  <si>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</si>
  <si>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</si>
  <si>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</si>
  <si>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</si>
  <si>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</si>
  <si>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</si>
  <si>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</si>
  <si>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</si>
  <si>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</si>
  <si>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</si>
  <si>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</si>
  <si>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</si>
  <si>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</si>
  <si>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</si>
  <si>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</si>
  <si>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</si>
  <si>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</si>
  <si>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</si>
  <si>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</si>
  <si>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</si>
  <si>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</si>
  <si>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</si>
  <si>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</si>
  <si>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</si>
  <si>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</si>
  <si>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</si>
  <si>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</si>
  <si>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</si>
  <si>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</si>
  <si>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</si>
  <si>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</si>
  <si>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</si>
  <si>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</si>
  <si>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</si>
  <si>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</si>
  <si>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</si>
  <si>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</si>
  <si>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</si>
  <si>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</si>
  <si>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</si>
  <si>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</si>
  <si>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</si>
  <si>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</si>
  <si>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</si>
  <si>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</si>
  <si>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</si>
  <si>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</si>
  <si>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</si>
  <si>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</si>
  <si>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</si>
  <si>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</si>
  <si>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</si>
  <si>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</si>
  <si>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</si>
  <si>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</si>
  <si>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</si>
  <si>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</si>
  <si>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</si>
  <si>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</si>
  <si>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</si>
  <si>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</si>
  <si>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</si>
  <si>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</si>
  <si>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</si>
  <si>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</si>
  <si>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</si>
  <si>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</si>
  <si>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</si>
  <si>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</si>
  <si>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</si>
  <si>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</si>
  <si>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</si>
  <si>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</si>
  <si>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</si>
  <si>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</si>
  <si>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</si>
  <si>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</si>
  <si>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</si>
  <si>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</si>
  <si>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</si>
  <si>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</si>
  <si>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</si>
  <si>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</si>
  <si>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</si>
  <si>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</si>
  <si>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</si>
  <si>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</si>
  <si>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</si>
  <si>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</si>
  <si>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</si>
  <si>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</si>
  <si>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</si>
  <si>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</si>
  <si>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</si>
  <si>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</si>
  <si>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</si>
  <si>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</si>
  <si>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</si>
  <si>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</si>
  <si>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</si>
  <si>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</si>
  <si>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</si>
  <si>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</si>
  <si>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</si>
  <si>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</si>
  <si>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</si>
  <si>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</si>
  <si>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</si>
  <si>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</si>
  <si>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</si>
  <si>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</si>
  <si>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</si>
  <si>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</si>
  <si>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</si>
  <si>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</si>
  <si>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</si>
  <si>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</si>
  <si>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</si>
  <si>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</si>
  <si>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</si>
  <si>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</si>
  <si>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</si>
  <si>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</si>
  <si>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</si>
  <si>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</si>
  <si>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</si>
  <si>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</si>
  <si>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</si>
  <si>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</si>
  <si>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</si>
  <si>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</si>
  <si>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</si>
  <si>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</si>
  <si>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</si>
  <si>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</si>
  <si>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</si>
  <si>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</si>
  <si>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</si>
  <si>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</si>
  <si>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</si>
  <si>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</si>
  <si>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</si>
  <si>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</si>
  <si>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</si>
  <si>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</si>
  <si>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</si>
  <si>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</si>
  <si>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</si>
  <si>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</si>
  <si>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</si>
  <si>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</si>
  <si>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</si>
  <si>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</si>
  <si>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</si>
  <si>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</si>
  <si>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</si>
  <si>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</si>
  <si>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</si>
  <si>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</si>
  <si>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</si>
  <si>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</si>
  <si>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</si>
  <si>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</si>
  <si>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</si>
  <si>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</si>
  <si>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</si>
  <si>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</si>
  <si>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</si>
  <si>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</si>
  <si>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</si>
  <si>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</si>
  <si>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</si>
  <si>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</si>
  <si>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</si>
  <si>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</si>
  <si>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</si>
  <si>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</si>
  <si>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</si>
  <si>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</si>
  <si>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</si>
  <si>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</si>
  <si>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</si>
  <si>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</si>
  <si>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</si>
  <si>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</si>
  <si>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</si>
  <si>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</si>
  <si>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</si>
  <si>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</si>
  <si>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</si>
  <si>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</si>
  <si>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</si>
  <si>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</si>
  <si>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</si>
  <si>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</si>
  <si>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</si>
  <si>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</si>
  <si>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</si>
  <si>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</si>
  <si>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</si>
  <si>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</si>
  <si>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</si>
  <si>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</si>
  <si>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</si>
  <si>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</si>
  <si>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</si>
  <si>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</si>
  <si>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</si>
  <si>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</si>
  <si>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</si>
  <si>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</si>
  <si>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</si>
  <si>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</si>
  <si>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</si>
  <si>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</si>
  <si>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</si>
  <si>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</si>
  <si>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</si>
  <si>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</si>
  <si>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</si>
  <si>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</si>
  <si>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</si>
  <si>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</si>
  <si>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</si>
  <si>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</si>
  <si>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</si>
  <si>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</si>
  <si>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</si>
  <si>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</si>
  <si>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</si>
  <si>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</si>
  <si>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</si>
  <si>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</si>
  <si>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</si>
  <si>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</si>
  <si>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</si>
  <si>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</si>
  <si>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</si>
  <si>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</si>
  <si>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</si>
  <si>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</si>
  <si>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</si>
  <si>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</si>
  <si>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</si>
  <si>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</si>
  <si>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</si>
  <si>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</si>
  <si>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</si>
  <si>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</si>
  <si>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</si>
  <si>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</si>
  <si>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</si>
  <si>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</si>
  <si>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</si>
  <si>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</si>
  <si>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</si>
  <si>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</si>
  <si>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</si>
  <si>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</si>
  <si>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</si>
  <si>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</si>
  <si>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</si>
  <si>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</si>
  <si>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</si>
  <si>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</si>
  <si>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</si>
  <si>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</si>
  <si>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</si>
  <si>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</si>
  <si>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</si>
  <si>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</si>
  <si>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</si>
  <si>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</si>
  <si>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</si>
  <si>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</si>
  <si>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</si>
  <si>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</si>
  <si>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</si>
  <si>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</si>
  <si>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</si>
  <si>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</si>
  <si>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</si>
  <si>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</si>
  <si>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</si>
  <si>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</si>
  <si>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</si>
  <si>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</si>
  <si>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</si>
  <si>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</si>
  <si>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</si>
  <si>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</si>
  <si>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</si>
  <si>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</si>
  <si>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</si>
  <si>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</si>
  <si>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</si>
  <si>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</si>
  <si>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</si>
  <si>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</si>
  <si>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</si>
  <si>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</si>
  <si>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</si>
  <si>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</si>
  <si>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</si>
  <si>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</si>
  <si>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</si>
  <si>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</si>
  <si>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</si>
  <si>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</si>
  <si>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</si>
  <si>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</si>
  <si>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</si>
  <si>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</si>
  <si>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</si>
  <si>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</si>
  <si>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</si>
  <si>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</si>
  <si>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</si>
  <si>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</si>
  <si>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</si>
  <si>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</si>
  <si>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</si>
  <si>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</si>
  <si>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</si>
  <si>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</si>
  <si>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</si>
  <si>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</si>
  <si>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</si>
  <si>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</si>
  <si>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</si>
  <si>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</si>
  <si>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</si>
  <si>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</si>
  <si>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</si>
  <si>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</si>
  <si>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</si>
  <si>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</si>
  <si>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</si>
  <si>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</si>
  <si>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</si>
  <si>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</si>
  <si>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</si>
  <si>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</si>
  <si>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</si>
  <si>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</si>
  <si>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</si>
  <si>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</si>
  <si>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</si>
  <si>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</si>
  <si>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</si>
  <si>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</si>
  <si>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</si>
  <si>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</si>
  <si>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</si>
  <si>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</si>
  <si>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</si>
  <si>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</si>
  <si>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</si>
  <si>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</si>
  <si>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</si>
  <si>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</si>
  <si>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</si>
  <si>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</si>
  <si>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</si>
  <si>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</si>
  <si>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</si>
  <si>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</si>
  <si>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</si>
  <si>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</si>
  <si>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</si>
  <si>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</si>
  <si>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</si>
  <si>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</si>
  <si>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</si>
  <si>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</si>
  <si>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</si>
  <si>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</si>
  <si>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</si>
  <si>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</si>
  <si>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</si>
  <si>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</si>
  <si>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</si>
  <si>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</si>
  <si>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</si>
  <si>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</si>
  <si>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</si>
  <si>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</si>
  <si>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</si>
  <si>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</si>
  <si>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</si>
  <si>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</si>
  <si>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</si>
  <si>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</si>
  <si>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</si>
  <si>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</si>
  <si>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</si>
  <si>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</si>
  <si>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</si>
  <si>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</si>
  <si>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</si>
  <si>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</si>
  <si>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</si>
  <si>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</si>
  <si>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</si>
  <si>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</si>
  <si>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</si>
  <si>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</si>
  <si>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</si>
  <si>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</si>
  <si>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</si>
  <si>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</si>
  <si>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</si>
  <si>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</si>
  <si>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</si>
  <si>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</si>
  <si>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</si>
  <si>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</si>
  <si>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</si>
  <si>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</si>
  <si>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</si>
  <si>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</si>
  <si>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</si>
  <si>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</si>
  <si>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</si>
  <si>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</si>
  <si>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</si>
  <si>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</si>
  <si>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</si>
  <si>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</si>
  <si>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</si>
  <si>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</si>
  <si>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</si>
  <si>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</si>
  <si>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</si>
  <si>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</si>
  <si>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</si>
  <si>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</si>
  <si>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</si>
  <si>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</si>
  <si>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</si>
  <si>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</si>
  <si>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</si>
  <si>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</si>
  <si>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</si>
  <si>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</si>
  <si>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</si>
  <si>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</si>
  <si>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</si>
  <si>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</si>
  <si>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</si>
  <si>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</si>
  <si>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</si>
  <si>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</si>
  <si>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</si>
  <si>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</si>
  <si>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</si>
  <si>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</si>
  <si>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</si>
  <si>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</si>
  <si>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</si>
  <si>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</si>
  <si>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</si>
  <si>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</si>
  <si>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</si>
  <si>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</si>
  <si>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</si>
  <si>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</si>
  <si>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</si>
  <si>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</si>
  <si>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</si>
  <si>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</si>
  <si>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</si>
  <si>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</si>
  <si>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</si>
  <si>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</si>
  <si>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</si>
  <si>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</si>
  <si>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</si>
  <si>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</si>
  <si>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</si>
  <si>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</si>
  <si>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</si>
  <si>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</si>
  <si>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</si>
  <si>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</si>
  <si>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</si>
  <si>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</si>
  <si>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</si>
  <si>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</si>
  <si>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</si>
  <si>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</si>
  <si>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</si>
  <si>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</si>
  <si>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</si>
  <si>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</si>
  <si>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</si>
  <si>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</si>
  <si>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</si>
  <si>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</si>
  <si>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</si>
  <si>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</si>
  <si>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</si>
  <si>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</si>
  <si>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</si>
  <si>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</si>
  <si>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</si>
  <si>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</si>
  <si>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</si>
  <si>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</si>
  <si>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</si>
  <si>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</si>
  <si>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</si>
  <si>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</si>
  <si>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</si>
  <si>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</si>
  <si>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</si>
  <si>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</si>
  <si>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</si>
  <si>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</si>
  <si>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</si>
  <si>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</si>
  <si>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</si>
  <si>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</si>
  <si>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</si>
  <si>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</si>
  <si>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</si>
  <si>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</si>
  <si>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</si>
  <si>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</si>
  <si>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</si>
  <si>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</si>
  <si>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</si>
  <si>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</si>
  <si>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</si>
  <si>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</si>
  <si>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</si>
  <si>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</si>
  <si>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</si>
  <si>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</si>
  <si>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</si>
  <si>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</si>
  <si>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</si>
  <si>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</si>
  <si>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</si>
  <si>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</si>
  <si>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</si>
  <si>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</si>
  <si>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</si>
  <si>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</si>
  <si>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</si>
  <si>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</si>
  <si>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</si>
  <si>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</si>
  <si>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</si>
  <si>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</si>
  <si>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</si>
  <si>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</si>
  <si>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</si>
  <si>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</si>
  <si>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</si>
  <si>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</si>
  <si>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</si>
  <si>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</si>
  <si>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</si>
  <si>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</si>
  <si>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</si>
  <si>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</si>
  <si>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</si>
  <si>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</si>
  <si>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</si>
  <si>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</si>
  <si>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</si>
  <si>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</si>
  <si>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</si>
  <si>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</si>
  <si>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</si>
  <si>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</si>
  <si>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</si>
  <si>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</si>
  <si>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</si>
  <si>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</si>
  <si>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</si>
  <si>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</si>
  <si>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</si>
  <si>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</si>
  <si>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</si>
  <si>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</si>
  <si>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</si>
  <si>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</si>
  <si>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</si>
  <si>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</si>
  <si>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</si>
  <si>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</si>
  <si>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</si>
  <si>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</si>
  <si>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</si>
  <si>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</si>
  <si>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</si>
  <si>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</si>
  <si>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</si>
  <si>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</si>
  <si>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</si>
  <si>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</si>
  <si>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</si>
  <si>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</si>
  <si>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</si>
  <si>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</si>
  <si>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</si>
  <si>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</si>
  <si>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</si>
  <si>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</si>
  <si>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</si>
  <si>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</si>
  <si>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</si>
  <si>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</si>
  <si>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</si>
  <si>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</si>
  <si>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</si>
  <si>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</si>
  <si>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</si>
  <si>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</si>
  <si>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</si>
  <si>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</si>
  <si>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</si>
  <si>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</si>
  <si>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</si>
  <si>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</si>
  <si>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</si>
  <si>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</si>
  <si>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</si>
  <si>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</si>
  <si>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</si>
  <si>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</si>
  <si>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</si>
  <si>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</si>
  <si>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</si>
  <si>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</si>
  <si>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</si>
  <si>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</si>
  <si>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</si>
  <si>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</si>
  <si>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</si>
  <si>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</si>
  <si>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</si>
  <si>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</si>
  <si>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</si>
  <si>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</si>
  <si>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</si>
  <si>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</si>
  <si>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</si>
  <si>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</si>
  <si>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</si>
  <si>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</si>
  <si>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</si>
  <si>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</si>
  <si>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</si>
  <si>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</si>
  <si>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</si>
  <si>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</si>
  <si>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</si>
  <si>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</si>
  <si>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</si>
  <si>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</si>
  <si>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</si>
  <si>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</si>
  <si>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</si>
  <si>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</si>
  <si>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</si>
  <si>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</si>
  <si>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</si>
  <si>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</si>
  <si>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</si>
  <si>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</si>
  <si>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</si>
  <si>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</si>
  <si>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</si>
  <si>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</si>
  <si>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</si>
  <si>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</si>
  <si>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</si>
  <si>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</si>
  <si>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</si>
  <si>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</si>
  <si>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</si>
  <si>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</si>
  <si>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</si>
  <si>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</si>
  <si>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</si>
  <si>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</si>
  <si>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</si>
  <si>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</si>
  <si>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</si>
  <si>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</si>
  <si>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</si>
  <si>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</si>
  <si>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</si>
  <si>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</si>
  <si>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</si>
  <si>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</si>
  <si>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</si>
  <si>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</si>
  <si>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</si>
  <si>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</si>
  <si>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</si>
  <si>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</si>
  <si>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</si>
  <si>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</si>
  <si>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</si>
  <si>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</si>
  <si>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</si>
  <si>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</si>
  <si>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</si>
  <si>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</si>
  <si>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</si>
  <si>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</si>
  <si>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</si>
  <si>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</si>
  <si>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</si>
  <si>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</si>
  <si>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</si>
  <si>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</si>
  <si>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</si>
  <si>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</si>
  <si>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</si>
  <si>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</si>
  <si>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</si>
  <si>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</si>
  <si>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</si>
  <si>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</si>
  <si>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</si>
  <si>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</si>
  <si>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</si>
  <si>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</si>
  <si>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</si>
  <si>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</si>
  <si>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</si>
  <si>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</si>
  <si>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</si>
  <si>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</si>
  <si>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</si>
  <si>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</si>
  <si>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</si>
  <si>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</si>
  <si>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</si>
  <si>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</si>
  <si>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</si>
  <si>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</si>
  <si>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</si>
  <si>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</si>
  <si>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</si>
  <si>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</si>
  <si>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</si>
  <si>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</si>
  <si>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</si>
  <si>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</si>
  <si>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</si>
  <si>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</si>
  <si>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</si>
  <si>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</si>
  <si>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</si>
  <si>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</si>
  <si>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</si>
  <si>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</si>
  <si>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</si>
  <si>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</si>
  <si>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</si>
  <si>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</si>
  <si>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</si>
  <si>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</si>
  <si>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</si>
  <si>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</si>
  <si>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</si>
  <si>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</si>
  <si>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</si>
  <si>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</si>
  <si>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</si>
  <si>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</si>
  <si>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</si>
  <si>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</si>
  <si>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</si>
  <si>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</si>
  <si>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</si>
  <si>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</si>
  <si>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</si>
  <si>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</si>
  <si>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</si>
  <si>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</si>
  <si>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</si>
  <si>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</si>
  <si>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</si>
  <si>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</si>
  <si>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</si>
  <si>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</si>
  <si>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</si>
  <si>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</si>
  <si>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</si>
  <si>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</si>
  <si>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</si>
  <si>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</si>
  <si>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</si>
  <si>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</si>
  <si>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</si>
  <si>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</si>
  <si>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</si>
  <si>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</si>
  <si>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</si>
  <si>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</si>
  <si>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</si>
  <si>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</si>
  <si>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</si>
  <si>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</si>
  <si>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</si>
  <si>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</si>
  <si>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</si>
  <si>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</si>
  <si>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</si>
  <si>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</si>
  <si>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</si>
  <si>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</si>
  <si>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</si>
  <si>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</si>
  <si>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</si>
  <si>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</si>
  <si>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</si>
  <si>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</si>
  <si>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</si>
  <si>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</si>
  <si>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</si>
  <si>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</si>
  <si>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</si>
  <si>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</si>
  <si>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</si>
  <si>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</si>
  <si>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</si>
  <si>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</si>
  <si>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</si>
  <si>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</si>
  <si>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</si>
  <si>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</si>
  <si>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</si>
  <si>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</si>
  <si>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</si>
  <si>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</si>
  <si>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</si>
  <si>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</si>
  <si>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</si>
  <si>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</si>
  <si>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</si>
  <si>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</si>
  <si>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</si>
  <si>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</si>
  <si>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</si>
  <si>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</si>
  <si>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</si>
  <si>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</si>
  <si>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</si>
  <si>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</si>
  <si>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</si>
  <si>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</si>
  <si>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</si>
  <si>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</si>
  <si>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</si>
  <si>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</si>
  <si>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</si>
  <si>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</si>
  <si>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</si>
  <si>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</si>
  <si>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</si>
  <si>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</si>
  <si>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</si>
  <si>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</si>
  <si>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</si>
  <si>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</si>
  <si>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</si>
  <si>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</si>
  <si>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</si>
  <si>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</si>
  <si>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</si>
  <si>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</si>
  <si>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</si>
  <si>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</si>
  <si>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</si>
  <si>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</si>
  <si>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</si>
  <si>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</si>
  <si>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</si>
  <si>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</si>
  <si>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</si>
  <si>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</si>
  <si>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</si>
  <si>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</si>
  <si>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</si>
  <si>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</si>
  <si>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</si>
  <si>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</si>
  <si>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</si>
  <si>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</si>
  <si>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</si>
  <si>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</si>
  <si>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</si>
  <si>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</si>
  <si>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</si>
  <si>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</si>
  <si>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</si>
  <si>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</si>
  <si>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</si>
  <si>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</si>
  <si>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</si>
  <si>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</si>
  <si>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</si>
  <si>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</si>
  <si>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</si>
  <si>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</si>
  <si>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</si>
  <si>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</si>
  <si>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</si>
  <si>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</si>
  <si>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</si>
  <si>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</si>
  <si>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</si>
  <si>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</si>
  <si>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</si>
  <si>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</si>
  <si>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</si>
  <si>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</si>
  <si>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</si>
  <si>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</si>
  <si>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</si>
  <si>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</si>
  <si>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</si>
  <si>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</si>
  <si>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</si>
  <si>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</si>
  <si>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</si>
  <si>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</si>
  <si>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</si>
  <si>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</si>
  <si>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</si>
  <si>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</si>
  <si>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</si>
  <si>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</si>
  <si>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</si>
  <si>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</si>
  <si>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</si>
  <si>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</si>
  <si>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</si>
  <si>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</si>
  <si>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</si>
  <si>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</si>
  <si>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</si>
  <si>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</si>
  <si>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</si>
  <si>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</si>
  <si>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</si>
  <si>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</si>
  <si>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</si>
  <si>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</si>
  <si>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</si>
  <si>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</si>
  <si>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</si>
  <si>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</si>
  <si>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</si>
  <si>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</si>
  <si>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</si>
  <si>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</si>
  <si>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</si>
  <si>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</si>
  <si>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</si>
  <si>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</si>
  <si>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</si>
  <si>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</si>
  <si>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</si>
  <si>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</si>
  <si>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</si>
  <si>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</si>
  <si>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</si>
  <si>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</si>
  <si>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</si>
  <si>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</si>
  <si>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</si>
  <si>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</si>
  <si>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</si>
  <si>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</si>
  <si>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</si>
  <si>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</si>
  <si>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</si>
  <si>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</si>
  <si>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</si>
  <si>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</si>
  <si>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</si>
  <si>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</si>
  <si>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</si>
  <si>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</si>
  <si>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</si>
  <si>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</si>
  <si>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</si>
  <si>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</si>
  <si>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</si>
  <si>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</si>
  <si>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</si>
  <si>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</si>
  <si>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</si>
  <si>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</si>
  <si>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</si>
  <si>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</si>
  <si>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</si>
  <si>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</si>
  <si>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</si>
  <si>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</si>
  <si>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</si>
  <si>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</si>
  <si>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</si>
  <si>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</si>
  <si>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</si>
  <si>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</si>
  <si>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</si>
  <si>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</si>
  <si>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</si>
  <si>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</si>
  <si>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</si>
  <si>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</si>
  <si>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</si>
  <si>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</si>
  <si>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</si>
  <si>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</si>
  <si>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</si>
  <si>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</si>
  <si>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</si>
  <si>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</si>
  <si>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</si>
  <si>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</si>
  <si>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</si>
  <si>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</si>
  <si>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</si>
  <si>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</si>
  <si>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</si>
  <si>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</si>
  <si>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</si>
  <si>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</si>
  <si>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</si>
  <si>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</si>
  <si>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</si>
  <si>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</si>
  <si>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</si>
  <si>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</si>
  <si>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</si>
  <si>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</si>
  <si>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</si>
  <si>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</si>
  <si>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</si>
  <si>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</si>
  <si>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</si>
  <si>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</si>
  <si>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</si>
  <si>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</si>
  <si>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</si>
  <si>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</si>
  <si>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</si>
  <si>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</si>
  <si>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</si>
  <si>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</si>
  <si>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</si>
  <si>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</si>
  <si>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</si>
  <si>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</si>
  <si>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</si>
  <si>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</si>
  <si>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</si>
  <si>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</si>
  <si>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</si>
  <si>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</si>
  <si>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</si>
  <si>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</si>
  <si>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</si>
  <si>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</si>
  <si>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</si>
  <si>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</si>
  <si>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</si>
  <si>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</si>
  <si>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</si>
  <si>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</si>
  <si>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</si>
  <si>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</si>
  <si>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</si>
  <si>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</si>
  <si>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</si>
  <si>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</si>
  <si>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</si>
  <si>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</si>
  <si>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</si>
  <si>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</si>
  <si>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</si>
  <si>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</si>
  <si>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</si>
  <si>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</si>
  <si>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</si>
  <si>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</si>
  <si>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</si>
  <si>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</si>
  <si>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</si>
  <si>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</si>
  <si>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</si>
  <si>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</si>
  <si>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</si>
  <si>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</si>
  <si>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</si>
  <si>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</si>
  <si>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</si>
  <si>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</si>
  <si>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</si>
  <si>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</si>
  <si>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</si>
  <si>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</si>
  <si>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</si>
  <si>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</si>
  <si>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</si>
  <si>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</si>
  <si>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</si>
  <si>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</si>
  <si>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</si>
  <si>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</si>
  <si>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</si>
  <si>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</si>
  <si>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</si>
  <si>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</si>
  <si>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</si>
  <si>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</si>
  <si>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</si>
  <si>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</si>
  <si>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</si>
  <si>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</si>
  <si>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</si>
  <si>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</si>
  <si>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</si>
  <si>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</si>
  <si>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</si>
  <si>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</si>
  <si>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</si>
  <si>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</si>
  <si>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</si>
  <si>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</si>
  <si>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</si>
  <si>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</si>
  <si>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</si>
  <si>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</si>
  <si>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</si>
  <si>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</si>
  <si>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</si>
  <si>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</si>
  <si>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</si>
  <si>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</si>
  <si>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</si>
  <si>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</si>
  <si>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</si>
  <si>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</si>
  <si>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</si>
  <si>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</si>
  <si>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</si>
  <si>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</si>
  <si>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</si>
  <si>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</si>
  <si>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</si>
  <si>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</si>
  <si>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</si>
  <si>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</si>
  <si>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</si>
  <si>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</si>
  <si>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</si>
  <si>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</si>
  <si>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</si>
  <si>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</si>
  <si>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</si>
  <si>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</si>
  <si>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</si>
  <si>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</si>
  <si>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</si>
  <si>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</si>
  <si>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</si>
  <si>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</si>
  <si>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</si>
  <si>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</si>
  <si>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</si>
  <si>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</si>
  <si>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</si>
  <si>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</si>
  <si>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</si>
  <si>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</si>
  <si>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</si>
  <si>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</si>
  <si>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</si>
  <si>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</si>
  <si>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</si>
  <si>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</si>
  <si>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</si>
  <si>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</si>
  <si>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</si>
  <si>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</si>
  <si>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</si>
  <si>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</si>
  <si>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</si>
  <si>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</si>
  <si>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</si>
  <si>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</si>
  <si>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</si>
  <si>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</si>
  <si>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</si>
  <si>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</si>
  <si>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</si>
  <si>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</si>
  <si>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</si>
  <si>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</si>
  <si>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</si>
  <si>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</si>
  <si>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</si>
  <si>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</si>
  <si>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</si>
  <si>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</si>
  <si>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</si>
  <si>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</si>
  <si>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</si>
  <si>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</si>
  <si>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</si>
  <si>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</si>
  <si>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</si>
  <si>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</si>
  <si>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</si>
  <si>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</si>
  <si>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</si>
  <si>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</si>
  <si>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</si>
  <si>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</si>
  <si>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</si>
  <si>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</si>
  <si>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</si>
  <si>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</si>
  <si>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</si>
  <si>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</si>
  <si>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</si>
  <si>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</si>
  <si>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</si>
  <si>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</si>
  <si>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</si>
  <si>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</si>
  <si>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</si>
  <si>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</si>
  <si>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</si>
  <si>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</si>
  <si>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</si>
  <si>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</si>
  <si>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</si>
  <si>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</si>
  <si>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</si>
  <si>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</si>
  <si>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</si>
  <si>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</si>
  <si>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</si>
  <si>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</si>
  <si>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</si>
  <si>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</si>
  <si>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</si>
  <si>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</si>
  <si>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</si>
  <si>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</si>
  <si>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</si>
  <si>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</si>
  <si>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</si>
  <si>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</si>
  <si>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</si>
  <si>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</si>
  <si>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</si>
  <si>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</si>
  <si>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</si>
  <si>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</si>
  <si>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</si>
  <si>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</si>
  <si>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</si>
  <si>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</si>
  <si>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</si>
  <si>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</si>
  <si>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</si>
  <si>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</si>
  <si>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</si>
  <si>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</si>
  <si>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</si>
  <si>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</si>
  <si>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</si>
  <si>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</si>
  <si>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</si>
  <si>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</si>
  <si>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</si>
  <si>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</si>
  <si>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</si>
  <si>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</si>
  <si>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</si>
  <si>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</si>
  <si>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</si>
  <si>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</si>
  <si>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</si>
  <si>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</si>
  <si>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</si>
  <si>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</si>
  <si>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</si>
  <si>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</si>
  <si>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</si>
  <si>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</si>
  <si>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</si>
  <si>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</si>
  <si>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</si>
  <si>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</si>
  <si>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</si>
  <si>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</si>
  <si>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</si>
  <si>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</si>
  <si>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</si>
  <si>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</si>
  <si>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</si>
  <si>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</si>
  <si>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</si>
  <si>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</si>
  <si>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</si>
  <si>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</si>
  <si>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</si>
  <si>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</si>
  <si>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</si>
  <si>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</si>
  <si>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</si>
  <si>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</si>
  <si>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</si>
  <si>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</si>
  <si>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</si>
  <si>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</si>
  <si>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</si>
  <si>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</si>
  <si>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</si>
  <si>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</si>
  <si>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</si>
  <si>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</si>
  <si>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</si>
  <si>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</si>
  <si>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</si>
  <si>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</si>
  <si>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</si>
  <si>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</si>
  <si>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</si>
  <si>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</si>
  <si>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</si>
  <si>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</si>
  <si>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</si>
  <si>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</si>
  <si>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</si>
  <si>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</si>
  <si>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</si>
  <si>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</si>
  <si>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</si>
  <si>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</si>
  <si>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</si>
  <si>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</si>
  <si>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</si>
  <si>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</si>
  <si>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</si>
  <si>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</si>
  <si>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</si>
  <si>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</si>
  <si>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</si>
  <si>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</si>
  <si>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</si>
  <si>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</si>
  <si>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</si>
  <si>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</si>
  <si>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</si>
  <si>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</si>
  <si>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</si>
  <si>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</si>
  <si>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</si>
  <si>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</si>
  <si>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</si>
  <si>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</si>
  <si>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</si>
  <si>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</si>
  <si>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</si>
  <si>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</si>
  <si>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</si>
  <si>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</si>
  <si>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</si>
  <si>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</si>
  <si>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</si>
  <si>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</si>
  <si>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</si>
  <si>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</si>
  <si>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</si>
  <si>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</si>
  <si>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</si>
  <si>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</si>
  <si>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</si>
  <si>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</si>
  <si>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</si>
  <si>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</si>
  <si>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</si>
  <si>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</si>
  <si>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</si>
  <si>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</si>
  <si>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</si>
  <si>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</si>
  <si>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</si>
  <si>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</si>
  <si>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</si>
  <si>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</si>
  <si>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</si>
  <si>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</si>
  <si>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</si>
  <si>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</si>
  <si>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</si>
  <si>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</si>
  <si>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</si>
  <si>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</si>
  <si>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</si>
  <si>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</si>
  <si>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</si>
  <si>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</si>
  <si>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</si>
  <si>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</si>
  <si>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</si>
  <si>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</si>
  <si>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</si>
  <si>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</si>
  <si>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</si>
  <si>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</si>
  <si>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</si>
  <si>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</si>
  <si>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</si>
  <si>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</si>
  <si>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</si>
  <si>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</si>
  <si>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</si>
  <si>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</si>
  <si>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</si>
  <si>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</si>
  <si>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</si>
  <si>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</si>
  <si>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</si>
  <si>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</si>
  <si>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</si>
  <si>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</si>
  <si>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</si>
  <si>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</si>
  <si>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</si>
  <si>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</si>
  <si>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</si>
  <si>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</si>
  <si>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</si>
  <si>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</si>
  <si>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</si>
  <si>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</si>
  <si>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</si>
  <si>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</si>
  <si>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</si>
  <si>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</si>
  <si>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</si>
  <si>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</si>
  <si>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</si>
  <si>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</si>
  <si>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</si>
  <si>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</si>
  <si>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</si>
  <si>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</si>
  <si>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</si>
  <si>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</si>
  <si>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</si>
  <si>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</si>
  <si>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</si>
  <si>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</si>
  <si>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</si>
  <si>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</si>
  <si>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</si>
  <si>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</si>
  <si>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</si>
  <si>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</si>
  <si>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</si>
  <si>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</si>
  <si>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</si>
  <si>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</si>
  <si>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</si>
  <si>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</si>
  <si>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</si>
  <si>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</si>
  <si>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</si>
  <si>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</si>
  <si>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</si>
  <si>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</si>
  <si>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</si>
  <si>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</si>
  <si>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</si>
  <si>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</si>
  <si>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</si>
  <si>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</si>
  <si>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</si>
  <si>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</si>
  <si>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</si>
  <si>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</si>
  <si>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</si>
  <si>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</si>
  <si>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</si>
  <si>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</si>
  <si>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</si>
  <si>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</si>
  <si>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</si>
  <si>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</si>
  <si>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</si>
  <si>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</si>
  <si>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</si>
  <si>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</si>
  <si>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</si>
  <si>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</si>
  <si>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</si>
  <si>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</si>
  <si>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</si>
  <si>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</si>
  <si>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</si>
  <si>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</si>
  <si>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</si>
  <si>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</si>
  <si>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</si>
  <si>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</si>
  <si>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</si>
  <si>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</si>
  <si>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</si>
  <si>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</si>
  <si>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</si>
  <si>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</si>
  <si>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</si>
  <si>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</si>
  <si>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</si>
  <si>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</si>
  <si>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</si>
  <si>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</si>
  <si>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</si>
  <si>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</si>
  <si>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</si>
  <si>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</si>
  <si>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</si>
  <si>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</si>
  <si>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</si>
  <si>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</si>
  <si>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</si>
  <si>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</si>
  <si>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</si>
  <si>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</si>
  <si>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</si>
  <si>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</si>
  <si>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</si>
  <si>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</si>
  <si>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</si>
  <si>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</si>
  <si>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</si>
  <si>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</si>
  <si>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</si>
  <si>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</si>
  <si>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</si>
  <si>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</si>
  <si>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</si>
  <si>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</si>
  <si>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</si>
  <si>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</si>
  <si>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</si>
  <si>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</si>
  <si>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</si>
  <si>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</si>
  <si>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</si>
  <si>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</si>
  <si>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</si>
  <si>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</si>
  <si>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</si>
  <si>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</si>
  <si>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</si>
  <si>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</si>
  <si>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</si>
  <si>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</si>
  <si>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</si>
  <si>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</si>
  <si>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</si>
  <si>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</si>
  <si>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</si>
  <si>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</si>
  <si>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</si>
  <si>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</si>
  <si>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</si>
  <si>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</si>
  <si>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</si>
  <si>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</si>
  <si>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</si>
  <si>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</si>
  <si>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</si>
  <si>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</si>
  <si>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</si>
  <si>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</si>
  <si>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</si>
  <si>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</si>
  <si>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</si>
  <si>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</si>
  <si>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</si>
  <si>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</si>
  <si>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</si>
  <si>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</si>
  <si>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</si>
  <si>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</si>
  <si>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</si>
  <si>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</si>
  <si>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</si>
  <si>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</si>
  <si>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</si>
  <si>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</si>
  <si>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</si>
  <si>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</si>
  <si>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</si>
  <si>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</si>
  <si>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</si>
  <si>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</si>
  <si>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</si>
  <si>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</si>
  <si>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</si>
  <si>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</si>
  <si>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</si>
  <si>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</si>
  <si>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</si>
  <si>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</si>
  <si>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</si>
  <si>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</si>
  <si>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</si>
  <si>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</si>
  <si>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</si>
  <si>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</si>
  <si>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</si>
  <si>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</si>
  <si>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</si>
  <si>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</si>
  <si>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</si>
  <si>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</si>
  <si>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</si>
  <si>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</si>
  <si>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</si>
  <si>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</si>
  <si>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</si>
  <si>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</si>
  <si>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</si>
  <si>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</si>
  <si>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</si>
  <si>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</si>
  <si>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</si>
  <si>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</si>
  <si>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</si>
  <si>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</si>
  <si>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</si>
  <si>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</si>
  <si>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</si>
  <si>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</si>
  <si>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</si>
  <si>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</si>
  <si>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</si>
  <si>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</si>
  <si>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</si>
  <si>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</si>
  <si>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</si>
  <si>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</si>
  <si>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</si>
  <si>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</si>
  <si>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</si>
  <si>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</si>
  <si>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</si>
  <si>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</si>
  <si>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</si>
  <si>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</si>
  <si>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</si>
  <si>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</si>
  <si>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</si>
  <si>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</si>
  <si>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</si>
  <si>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</si>
  <si>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</si>
  <si>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</si>
  <si>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</si>
  <si>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</si>
  <si>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</si>
  <si>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</si>
  <si>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</si>
  <si>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</si>
  <si>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</si>
  <si>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</si>
  <si>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</si>
  <si>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</si>
  <si>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</si>
  <si>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</si>
  <si>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</si>
  <si>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</si>
  <si>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</si>
  <si>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</si>
  <si>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</si>
  <si>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</si>
  <si>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</si>
  <si>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</si>
  <si>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</si>
  <si>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</si>
  <si>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</si>
  <si>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</si>
  <si>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</si>
  <si>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</si>
  <si>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</si>
  <si>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</si>
  <si>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</si>
  <si>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</si>
  <si>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</si>
  <si>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</si>
  <si>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</si>
  <si>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</si>
  <si>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</si>
  <si>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</si>
  <si>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</si>
  <si>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</si>
  <si>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</si>
  <si>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</si>
  <si>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</si>
  <si>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</si>
  <si>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</si>
  <si>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</si>
  <si>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</si>
  <si>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</si>
  <si>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</si>
  <si>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</si>
  <si>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</si>
  <si>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</si>
  <si>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</si>
  <si>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</si>
  <si>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</si>
  <si>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</si>
  <si>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</si>
  <si>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</si>
  <si>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</si>
  <si>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</si>
  <si>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</si>
  <si>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</si>
  <si>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</si>
  <si>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</si>
  <si>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</si>
  <si>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</si>
  <si>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</si>
  <si>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</si>
  <si>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</si>
  <si>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</si>
  <si>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</si>
  <si>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</si>
  <si>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</si>
  <si>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</si>
  <si>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</si>
  <si>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</si>
  <si>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</si>
  <si>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</si>
  <si>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</si>
  <si>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</si>
  <si>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</si>
  <si>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</si>
  <si>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</si>
  <si>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</si>
  <si>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</si>
  <si>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</si>
  <si>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</si>
  <si>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</si>
  <si>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</si>
  <si>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</si>
  <si>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</si>
  <si>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</si>
  <si>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</si>
  <si>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</si>
  <si>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</si>
  <si>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</si>
  <si>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</si>
  <si>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</si>
  <si>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</si>
  <si>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</si>
  <si>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</si>
  <si>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</si>
  <si>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</si>
  <si>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</si>
  <si>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</si>
  <si>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</si>
  <si>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</si>
  <si>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</si>
  <si>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</si>
  <si>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</si>
  <si>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</si>
  <si>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</si>
  <si>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</si>
  <si>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</si>
  <si>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</si>
  <si>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</si>
  <si>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</si>
  <si>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</si>
  <si>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</si>
  <si>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</si>
  <si>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</si>
  <si>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</si>
  <si>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</si>
  <si>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</si>
  <si>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</si>
  <si>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</si>
  <si>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</si>
  <si>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</si>
  <si>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</si>
  <si>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</si>
  <si>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</si>
  <si>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</si>
  <si>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</si>
  <si>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</si>
  <si>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</si>
  <si>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</si>
  <si>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</si>
  <si>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</si>
  <si>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</si>
  <si>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</si>
  <si>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</si>
  <si>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</si>
  <si>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</si>
  <si>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</si>
  <si>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</si>
  <si>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</si>
  <si>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</si>
  <si>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</si>
  <si>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</si>
  <si>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</si>
  <si>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</si>
  <si>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</si>
  <si>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</si>
  <si>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</si>
  <si>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</si>
  <si>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</si>
  <si>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</si>
  <si>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</si>
  <si>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</si>
  <si>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</si>
  <si>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</si>
  <si>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</si>
  <si>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</si>
  <si>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</si>
  <si>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</si>
  <si>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</si>
  <si>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</si>
  <si>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</si>
  <si>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</si>
  <si>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</si>
  <si>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</si>
  <si>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</si>
  <si>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</si>
  <si>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</si>
  <si>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</si>
  <si>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</si>
  <si>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</si>
  <si>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</si>
  <si>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</si>
  <si>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</si>
  <si>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</si>
  <si>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</si>
  <si>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</si>
  <si>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</si>
  <si>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</si>
  <si>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</si>
  <si>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</si>
  <si>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</si>
  <si>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</si>
  <si>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</si>
  <si>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</si>
  <si>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</si>
  <si>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</si>
  <si>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</si>
  <si>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</si>
  <si>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</si>
  <si>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</si>
  <si>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</si>
  <si>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</si>
  <si>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</si>
  <si>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</si>
  <si>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</si>
  <si>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</si>
  <si>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</si>
  <si>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</si>
  <si>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</si>
  <si>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</si>
  <si>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</si>
  <si>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</si>
  <si>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</si>
  <si>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</si>
  <si>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</si>
  <si>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</si>
  <si>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</si>
  <si>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</si>
  <si>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</si>
  <si>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</si>
  <si>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</si>
  <si>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</si>
  <si>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</si>
  <si>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</si>
  <si>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</si>
  <si>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HRVATSKO NARODNO KAZALIŠTE U ŠIBENIKU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</si>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</sst>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2086058.4299999997</v>
      </c>
      <c r="D2" s="7">
        <f>'PR-RAS'!E6</f>
        <v>4193675.91</v>
      </c>
      <c r="E2" s="7">
        <v>0</v>
      </c>
      <c r="F2" s="7">
        <v>0</v>
      </c>
      <c r="G2" s="8">
        <f t="shared" ref="G2:G274" si="0">(B2/1000)*(C2*1+D2*2)</f>
        <v>10473.410250000001</v>
      </c>
      <c r="H2" s="8">
        <f t="shared" ref="H2:H274" si="1">ABS(C2-ROUND(C2,0))+ABS(D2-ROUND(D2,0))</f>
        <v>0.51999999955296516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578775.96</v>
      </c>
      <c r="D45" s="2">
        <f>'PR-RAS'!E49</f>
        <v>1220336.8900000001</v>
      </c>
      <c r="E45" s="2">
        <v>0</v>
      </c>
      <c r="F45" s="2">
        <v>0</v>
      </c>
      <c r="G45" s="3">
        <f t="shared" si="0"/>
        <v>132855.78856000002</v>
      </c>
      <c r="H45" s="3">
        <f t="shared" si="1"/>
        <v>0.14999999990686774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4970</v>
      </c>
      <c r="E49" s="2">
        <v>0</v>
      </c>
      <c r="F49" s="2">
        <v>0</v>
      </c>
      <c r="G49" s="3">
        <f t="shared" si="0"/>
        <v>477.12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4970</v>
      </c>
      <c r="E50" s="2">
        <v>0</v>
      </c>
      <c r="F50" s="2">
        <v>0</v>
      </c>
      <c r="G50" s="3">
        <f t="shared" si="0"/>
        <v>487.06</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273000</v>
      </c>
      <c r="D64" s="2">
        <f>'PR-RAS'!E68</f>
        <v>462322.36</v>
      </c>
      <c r="E64" s="2">
        <v>0</v>
      </c>
      <c r="F64" s="2">
        <v>0</v>
      </c>
      <c r="G64" s="3">
        <f t="shared" si="0"/>
        <v>75451.617360000004</v>
      </c>
      <c r="H64" s="3">
        <f t="shared" si="1"/>
        <v>0.35999999998603016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173000</v>
      </c>
      <c r="D65" s="2">
        <f>'PR-RAS'!E69</f>
        <v>263000</v>
      </c>
      <c r="E65" s="2">
        <v>0</v>
      </c>
      <c r="F65" s="2">
        <v>0</v>
      </c>
      <c r="G65" s="3">
        <f t="shared" si="0"/>
        <v>44736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100000</v>
      </c>
      <c r="D66" s="2">
        <f>'PR-RAS'!E70</f>
        <v>199322.36</v>
      </c>
      <c r="E66" s="2">
        <v>0</v>
      </c>
      <c r="F66" s="2">
        <v>0</v>
      </c>
      <c r="G66" s="3">
        <f t="shared" si="0"/>
        <v>32411.906800000001</v>
      </c>
      <c r="H66" s="3">
        <f t="shared" si="1"/>
        <v>0.35999999998603016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305775.96000000002</v>
      </c>
      <c r="D70" s="2">
        <f>'PR-RAS'!E74</f>
        <v>753044.53</v>
      </c>
      <c r="E70" s="2">
        <v>0</v>
      </c>
      <c r="F70" s="2">
        <v>0</v>
      </c>
      <c r="G70" s="3">
        <f t="shared" si="0"/>
        <v>125018.68638000001</v>
      </c>
      <c r="H70" s="3">
        <f t="shared" si="1"/>
        <v>0.50999999995110556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305775.96000000002</v>
      </c>
      <c r="D72" s="2">
        <f>'PR-RAS'!E76</f>
        <v>753044.53</v>
      </c>
      <c r="E72" s="2">
        <v>0</v>
      </c>
      <c r="F72" s="2">
        <v>0</v>
      </c>
      <c r="G72" s="3">
        <f t="shared" si="0"/>
        <v>128642.41641999999</v>
      </c>
      <c r="H72" s="3">
        <f t="shared" si="1"/>
        <v>0.50999999995110556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174235.46</v>
      </c>
      <c r="D102" s="2">
        <f>'PR-RAS'!E106</f>
        <v>153840.65</v>
      </c>
      <c r="E102" s="2">
        <v>0</v>
      </c>
      <c r="F102" s="2">
        <v>0</v>
      </c>
      <c r="G102" s="3">
        <f t="shared" si="0"/>
        <v>48673.592760000007</v>
      </c>
      <c r="H102" s="3">
        <f t="shared" si="1"/>
        <v>0.80999999999767169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174235.46</v>
      </c>
      <c r="D108" s="2">
        <f>'PR-RAS'!E112</f>
        <v>153840.65</v>
      </c>
      <c r="E108" s="2">
        <v>0</v>
      </c>
      <c r="F108" s="2">
        <v>0</v>
      </c>
      <c r="G108" s="3">
        <f t="shared" si="0"/>
        <v>51565.09332</v>
      </c>
      <c r="H108" s="3">
        <f t="shared" si="1"/>
        <v>0.80999999999767169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174235.46</v>
      </c>
      <c r="D113" s="2">
        <f>'PR-RAS'!E117</f>
        <v>153840.65</v>
      </c>
      <c r="E113" s="2">
        <v>0</v>
      </c>
      <c r="F113" s="2">
        <v>0</v>
      </c>
      <c r="G113" s="3">
        <f t="shared" si="0"/>
        <v>53974.67712</v>
      </c>
      <c r="H113" s="3">
        <f t="shared" si="1"/>
        <v>0.80999999999767169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129185</v>
      </c>
      <c r="D121" s="2">
        <f>'PR-RAS'!E125</f>
        <v>120570.87</v>
      </c>
      <c r="E121" s="2">
        <v>0</v>
      </c>
      <c r="F121" s="2">
        <v>0</v>
      </c>
      <c r="G121" s="3">
        <f t="shared" si="0"/>
        <v>44439.2088</v>
      </c>
      <c r="H121" s="3">
        <f t="shared" si="1"/>
        <v>0.13000000000465661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94909</v>
      </c>
      <c r="D122" s="2">
        <f>'PR-RAS'!E126</f>
        <v>89870.87</v>
      </c>
      <c r="E122" s="2">
        <v>0</v>
      </c>
      <c r="F122" s="2">
        <v>0</v>
      </c>
      <c r="G122" s="3">
        <f t="shared" si="0"/>
        <v>33232.739539999995</v>
      </c>
      <c r="H122" s="3">
        <f t="shared" si="1"/>
        <v>0.13000000000465661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1483.64</v>
      </c>
      <c r="D123" s="2">
        <f>'PR-RAS'!E127</f>
        <v>724.67</v>
      </c>
      <c r="E123" s="2">
        <v>0</v>
      </c>
      <c r="F123" s="2">
        <v>0</v>
      </c>
      <c r="G123" s="3">
        <f t="shared" si="0"/>
        <v>357.82355999999999</v>
      </c>
      <c r="H123" s="3">
        <f t="shared" si="1"/>
        <v>0.68999999999994088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93425.36</v>
      </c>
      <c r="D124" s="2">
        <f>'PR-RAS'!E128</f>
        <v>89146.2</v>
      </c>
      <c r="E124" s="2">
        <v>0</v>
      </c>
      <c r="F124" s="2">
        <v>0</v>
      </c>
      <c r="G124" s="3">
        <f t="shared" si="0"/>
        <v>33421.284480000002</v>
      </c>
      <c r="H124" s="3">
        <f t="shared" si="1"/>
        <v>0.55999999999767169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34276</v>
      </c>
      <c r="D125" s="2">
        <f>'PR-RAS'!E129</f>
        <v>30700</v>
      </c>
      <c r="E125" s="2">
        <v>0</v>
      </c>
      <c r="F125" s="2">
        <v>0</v>
      </c>
      <c r="G125" s="3">
        <f t="shared" si="0"/>
        <v>11863.824000000001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34276</v>
      </c>
      <c r="D126" s="2">
        <f>'PR-RAS'!E130</f>
        <v>30700</v>
      </c>
      <c r="E126" s="2">
        <v>0</v>
      </c>
      <c r="F126" s="2">
        <v>0</v>
      </c>
      <c r="G126" s="3">
        <f t="shared" si="0"/>
        <v>11959.5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1203736.3199999998</v>
      </c>
      <c r="D130" s="2">
        <f>'PR-RAS'!E134</f>
        <v>2696785.45</v>
      </c>
      <c r="E130" s="2">
        <v>0</v>
      </c>
      <c r="F130" s="2">
        <v>0</v>
      </c>
      <c r="G130" s="3">
        <f t="shared" si="0"/>
        <v>851052.63138000015</v>
      </c>
      <c r="H130" s="3">
        <f t="shared" si="1"/>
        <v>0.77000000001862645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1203736.3199999998</v>
      </c>
      <c r="D131" s="2">
        <f>'PR-RAS'!E135</f>
        <v>2696785.45</v>
      </c>
      <c r="E131" s="2">
        <v>0</v>
      </c>
      <c r="F131" s="2">
        <v>0</v>
      </c>
      <c r="G131" s="3">
        <f t="shared" si="0"/>
        <v>857649.93860000011</v>
      </c>
      <c r="H131" s="3">
        <f t="shared" si="1"/>
        <v>0.77000000001862645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1052022.96</v>
      </c>
      <c r="D132" s="2">
        <f>'PR-RAS'!E136</f>
        <v>1326988.6000000001</v>
      </c>
      <c r="E132" s="2">
        <v>0</v>
      </c>
      <c r="F132" s="2">
        <v>0</v>
      </c>
      <c r="G132" s="3">
        <f t="shared" si="0"/>
        <v>485486.02096000005</v>
      </c>
      <c r="H132" s="3">
        <f t="shared" si="1"/>
        <v>0.43999999994412065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151713.35999999999</v>
      </c>
      <c r="D133" s="2">
        <f>'PR-RAS'!E137</f>
        <v>1369796.85</v>
      </c>
      <c r="E133" s="2">
        <v>0</v>
      </c>
      <c r="F133" s="2">
        <v>0</v>
      </c>
      <c r="G133" s="3">
        <f t="shared" si="0"/>
        <v>381652.53192000004</v>
      </c>
      <c r="H133" s="3">
        <f t="shared" si="1"/>
        <v>0.5099999998928979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125.69</v>
      </c>
      <c r="D136" s="2">
        <f>'PR-RAS'!E140</f>
        <v>2142.0500000000002</v>
      </c>
      <c r="E136" s="2">
        <v>0</v>
      </c>
      <c r="F136" s="2">
        <v>0</v>
      </c>
      <c r="G136" s="3">
        <f t="shared" si="0"/>
        <v>595.32165000000009</v>
      </c>
      <c r="H136" s="3">
        <f t="shared" si="1"/>
        <v>0.36000000000018417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125.69</v>
      </c>
      <c r="D147" s="2">
        <f>'PR-RAS'!E151</f>
        <v>2142.0500000000002</v>
      </c>
      <c r="E147" s="2">
        <v>0</v>
      </c>
      <c r="F147" s="2">
        <v>0</v>
      </c>
      <c r="G147" s="3">
        <f t="shared" si="0"/>
        <v>643.82934</v>
      </c>
      <c r="H147" s="3">
        <f t="shared" si="1"/>
        <v>0.36000000000018417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1609357.76</v>
      </c>
      <c r="D148" s="2">
        <f>'PR-RAS'!E152</f>
        <v>1859752.18</v>
      </c>
      <c r="E148" s="2">
        <v>0</v>
      </c>
      <c r="F148" s="2">
        <v>0</v>
      </c>
      <c r="G148" s="3">
        <f t="shared" si="0"/>
        <v>783342.73164000001</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799802.15</v>
      </c>
      <c r="D149" s="2">
        <f>'PR-RAS'!E153</f>
        <v>1024840.6</v>
      </c>
      <c r="E149" s="2">
        <v>0</v>
      </c>
      <c r="F149" s="2">
        <v>0</v>
      </c>
      <c r="G149" s="3">
        <f t="shared" si="0"/>
        <v>421723.53580000001</v>
      </c>
      <c r="H149" s="3">
        <f t="shared" si="1"/>
        <v>0.55000000004656613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618292.18000000005</v>
      </c>
      <c r="D150" s="2">
        <f>'PR-RAS'!E154</f>
        <v>815663</v>
      </c>
      <c r="E150" s="2">
        <v>0</v>
      </c>
      <c r="F150" s="2">
        <v>0</v>
      </c>
      <c r="G150" s="3">
        <f t="shared" si="0"/>
        <v>335193.10882000002</v>
      </c>
      <c r="H150" s="3">
        <f t="shared" si="1"/>
        <v>0.18000000005122274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618292.18000000005</v>
      </c>
      <c r="D151" s="2">
        <f>'PR-RAS'!E155</f>
        <v>803403.52</v>
      </c>
      <c r="E151" s="2">
        <v>0</v>
      </c>
      <c r="F151" s="2">
        <v>0</v>
      </c>
      <c r="G151" s="3">
        <f t="shared" si="0"/>
        <v>333764.88300000003</v>
      </c>
      <c r="H151" s="3">
        <f t="shared" si="1"/>
        <v>0.66000000003259629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12259.48</v>
      </c>
      <c r="E153" s="2">
        <v>0</v>
      </c>
      <c r="F153" s="2">
        <v>0</v>
      </c>
      <c r="G153" s="3">
        <f t="shared" si="0"/>
        <v>3726.8819199999998</v>
      </c>
      <c r="H153" s="3">
        <f t="shared" si="1"/>
        <v>0.47999999999956344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97008.22</v>
      </c>
      <c r="D155" s="2">
        <f>'PR-RAS'!E159</f>
        <v>91781.26</v>
      </c>
      <c r="E155" s="2">
        <v>0</v>
      </c>
      <c r="F155" s="2">
        <v>0</v>
      </c>
      <c r="G155" s="3">
        <f t="shared" si="0"/>
        <v>43207.893960000001</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84501.75</v>
      </c>
      <c r="D156" s="2">
        <f>'PR-RAS'!E160</f>
        <v>117396.34</v>
      </c>
      <c r="E156" s="2">
        <v>0</v>
      </c>
      <c r="F156" s="2">
        <v>0</v>
      </c>
      <c r="G156" s="3">
        <f t="shared" si="0"/>
        <v>49490.63665</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84501.75</v>
      </c>
      <c r="D158" s="2">
        <f>'PR-RAS'!E162</f>
        <v>117396.34</v>
      </c>
      <c r="E158" s="2">
        <v>0</v>
      </c>
      <c r="F158" s="2">
        <v>0</v>
      </c>
      <c r="G158" s="3">
        <f t="shared" si="0"/>
        <v>50129.225509999997</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768429.67</v>
      </c>
      <c r="D160" s="2">
        <f>'PR-RAS'!E164</f>
        <v>831961.8</v>
      </c>
      <c r="E160" s="2">
        <v>0</v>
      </c>
      <c r="F160" s="2">
        <v>0</v>
      </c>
      <c r="G160" s="3">
        <f t="shared" si="0"/>
        <v>386744.16993000003</v>
      </c>
      <c r="H160" s="3">
        <f t="shared" si="1"/>
        <v>0.52999999991152436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59285.75</v>
      </c>
      <c r="D161" s="2">
        <f>'PR-RAS'!E165</f>
        <v>68861.69</v>
      </c>
      <c r="E161" s="2">
        <v>0</v>
      </c>
      <c r="F161" s="2">
        <v>0</v>
      </c>
      <c r="G161" s="3">
        <f t="shared" si="0"/>
        <v>31521.460800000001</v>
      </c>
      <c r="H161" s="3">
        <f t="shared" si="1"/>
        <v>0.55999999999767169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21919.95</v>
      </c>
      <c r="D162" s="2">
        <f>'PR-RAS'!E166</f>
        <v>35664.639999999999</v>
      </c>
      <c r="E162" s="2">
        <v>0</v>
      </c>
      <c r="F162" s="2">
        <v>0</v>
      </c>
      <c r="G162" s="3">
        <f t="shared" si="0"/>
        <v>15013.126029999999</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20194.7</v>
      </c>
      <c r="D163" s="2">
        <f>'PR-RAS'!E167</f>
        <v>22135.8</v>
      </c>
      <c r="E163" s="2">
        <v>0</v>
      </c>
      <c r="F163" s="2">
        <v>0</v>
      </c>
      <c r="G163" s="3">
        <f t="shared" si="0"/>
        <v>10443.5406</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17171.099999999999</v>
      </c>
      <c r="D164" s="2">
        <f>'PR-RAS'!E168</f>
        <v>11061.25</v>
      </c>
      <c r="E164" s="2">
        <v>0</v>
      </c>
      <c r="F164" s="2">
        <v>0</v>
      </c>
      <c r="G164" s="3">
        <f t="shared" si="0"/>
        <v>6404.8567999999996</v>
      </c>
      <c r="H164" s="3">
        <f t="shared" si="1"/>
        <v>0.34999999999854481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97706.83</v>
      </c>
      <c r="D166" s="2">
        <f>'PR-RAS'!E170</f>
        <v>76857.08</v>
      </c>
      <c r="E166" s="2">
        <v>0</v>
      </c>
      <c r="F166" s="2">
        <v>0</v>
      </c>
      <c r="G166" s="3">
        <f t="shared" si="0"/>
        <v>41484.463349999998</v>
      </c>
      <c r="H166" s="3">
        <f t="shared" si="1"/>
        <v>0.25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30799.46</v>
      </c>
      <c r="D167" s="2">
        <f>'PR-RAS'!E171</f>
        <v>18330.990000000002</v>
      </c>
      <c r="E167" s="2">
        <v>0</v>
      </c>
      <c r="F167" s="2">
        <v>0</v>
      </c>
      <c r="G167" s="3">
        <f t="shared" si="0"/>
        <v>11198.599040000001</v>
      </c>
      <c r="H167" s="3">
        <f t="shared" si="1"/>
        <v>0.46999999999752617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919.84</v>
      </c>
      <c r="D168" s="2">
        <f>'PR-RAS'!E172</f>
        <v>479.48</v>
      </c>
      <c r="E168" s="2">
        <v>0</v>
      </c>
      <c r="F168" s="2">
        <v>0</v>
      </c>
      <c r="G168" s="3">
        <f t="shared" si="0"/>
        <v>313.75960000000003</v>
      </c>
      <c r="H168" s="3">
        <f t="shared" si="1"/>
        <v>0.63999999999998636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25709.9</v>
      </c>
      <c r="D169" s="2">
        <f>'PR-RAS'!E173</f>
        <v>25234.18</v>
      </c>
      <c r="E169" s="2">
        <v>0</v>
      </c>
      <c r="F169" s="2">
        <v>0</v>
      </c>
      <c r="G169" s="3">
        <f t="shared" si="0"/>
        <v>12797.947680000003</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19521.61</v>
      </c>
      <c r="D170" s="2">
        <f>'PR-RAS'!E174</f>
        <v>18107.55</v>
      </c>
      <c r="E170" s="2">
        <v>0</v>
      </c>
      <c r="F170" s="2">
        <v>0</v>
      </c>
      <c r="G170" s="3">
        <f t="shared" si="0"/>
        <v>9419.5039900000011</v>
      </c>
      <c r="H170" s="3">
        <f t="shared" si="1"/>
        <v>0.84000000000014552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15420.19</v>
      </c>
      <c r="D171" s="2">
        <f>'PR-RAS'!E175</f>
        <v>14264.99</v>
      </c>
      <c r="E171" s="2">
        <v>0</v>
      </c>
      <c r="F171" s="2">
        <v>0</v>
      </c>
      <c r="G171" s="3">
        <f t="shared" si="0"/>
        <v>7471.5289000000002</v>
      </c>
      <c r="H171" s="3">
        <f t="shared" si="1"/>
        <v>0.2000000000007276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5335.83</v>
      </c>
      <c r="D173" s="2">
        <f>'PR-RAS'!E177</f>
        <v>439.89</v>
      </c>
      <c r="E173" s="2">
        <v>0</v>
      </c>
      <c r="F173" s="2">
        <v>0</v>
      </c>
      <c r="G173" s="3">
        <f t="shared" si="0"/>
        <v>1069.0849199999998</v>
      </c>
      <c r="H173" s="3">
        <f t="shared" si="1"/>
        <v>0.2800000000000864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464268.19</v>
      </c>
      <c r="D174" s="2">
        <f>'PR-RAS'!E178</f>
        <v>559549.42000000004</v>
      </c>
      <c r="E174" s="2">
        <v>0</v>
      </c>
      <c r="F174" s="2">
        <v>0</v>
      </c>
      <c r="G174" s="3">
        <f t="shared" si="0"/>
        <v>273922.49618999998</v>
      </c>
      <c r="H174" s="3">
        <f t="shared" si="1"/>
        <v>0.61000000004423782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13186.88</v>
      </c>
      <c r="D175" s="2">
        <f>'PR-RAS'!E179</f>
        <v>19606.04</v>
      </c>
      <c r="E175" s="2">
        <v>0</v>
      </c>
      <c r="F175" s="2">
        <v>0</v>
      </c>
      <c r="G175" s="3">
        <f t="shared" si="0"/>
        <v>9117.4190399999989</v>
      </c>
      <c r="H175" s="3">
        <f t="shared" si="1"/>
        <v>0.16000000000167347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14397.14</v>
      </c>
      <c r="D176" s="2">
        <f>'PR-RAS'!E180</f>
        <v>72057.66</v>
      </c>
      <c r="E176" s="2">
        <v>0</v>
      </c>
      <c r="F176" s="2">
        <v>0</v>
      </c>
      <c r="G176" s="3">
        <f t="shared" si="0"/>
        <v>27739.680500000002</v>
      </c>
      <c r="H176" s="3">
        <f t="shared" si="1"/>
        <v>0.47999999999592546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15576.89</v>
      </c>
      <c r="D177" s="2">
        <f>'PR-RAS'!E181</f>
        <v>28409.34</v>
      </c>
      <c r="E177" s="2">
        <v>0</v>
      </c>
      <c r="F177" s="2">
        <v>0</v>
      </c>
      <c r="G177" s="3">
        <f t="shared" si="0"/>
        <v>12741.62032</v>
      </c>
      <c r="H177" s="3">
        <f t="shared" si="1"/>
        <v>0.4500000000007276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3480.79</v>
      </c>
      <c r="D178" s="2">
        <f>'PR-RAS'!E182</f>
        <v>10146.6</v>
      </c>
      <c r="E178" s="2">
        <v>0</v>
      </c>
      <c r="F178" s="2">
        <v>0</v>
      </c>
      <c r="G178" s="3">
        <f t="shared" si="0"/>
        <v>4207.9962299999997</v>
      </c>
      <c r="H178" s="3">
        <f t="shared" si="1"/>
        <v>0.60999999999967258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41021.089999999997</v>
      </c>
      <c r="D179" s="2">
        <f>'PR-RAS'!E183</f>
        <v>35241.31</v>
      </c>
      <c r="E179" s="2">
        <v>0</v>
      </c>
      <c r="F179" s="2">
        <v>0</v>
      </c>
      <c r="G179" s="3">
        <f t="shared" si="0"/>
        <v>19847.660379999998</v>
      </c>
      <c r="H179" s="3">
        <f t="shared" si="1"/>
        <v>0.39999999999417923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349004.73</v>
      </c>
      <c r="D181" s="2">
        <f>'PR-RAS'!E185</f>
        <v>353326.52</v>
      </c>
      <c r="E181" s="2">
        <v>0</v>
      </c>
      <c r="F181" s="2">
        <v>0</v>
      </c>
      <c r="G181" s="3">
        <f t="shared" si="0"/>
        <v>190018.39859999999</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2819.21</v>
      </c>
      <c r="D182" s="2">
        <f>'PR-RAS'!E186</f>
        <v>3849.25</v>
      </c>
      <c r="E182" s="2">
        <v>0</v>
      </c>
      <c r="F182" s="2">
        <v>0</v>
      </c>
      <c r="G182" s="3">
        <f t="shared" si="0"/>
        <v>1903.7055099999998</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24781.46</v>
      </c>
      <c r="D183" s="2">
        <f>'PR-RAS'!E187</f>
        <v>36912.699999999997</v>
      </c>
      <c r="E183" s="2">
        <v>0</v>
      </c>
      <c r="F183" s="2">
        <v>0</v>
      </c>
      <c r="G183" s="3">
        <f t="shared" si="0"/>
        <v>17946.448519999998</v>
      </c>
      <c r="H183" s="3">
        <f t="shared" si="1"/>
        <v>0.76000000000203727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81505.91</v>
      </c>
      <c r="D184" s="2">
        <f>'PR-RAS'!E188</f>
        <v>61859.8</v>
      </c>
      <c r="E184" s="2">
        <v>0</v>
      </c>
      <c r="F184" s="2">
        <v>0</v>
      </c>
      <c r="G184" s="3">
        <f t="shared" si="0"/>
        <v>37556.268329999999</v>
      </c>
      <c r="H184" s="3">
        <f t="shared" si="1"/>
        <v>0.28999999999359716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65662.990000000005</v>
      </c>
      <c r="D190" s="2">
        <f>'PR-RAS'!E194</f>
        <v>64833.81</v>
      </c>
      <c r="E190" s="2">
        <v>0</v>
      </c>
      <c r="F190" s="2">
        <v>0</v>
      </c>
      <c r="G190" s="3">
        <f t="shared" si="0"/>
        <v>36917.485289999997</v>
      </c>
      <c r="H190" s="3">
        <f t="shared" si="1"/>
        <v>0.19999999999708962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2476.81</v>
      </c>
      <c r="D191" s="2">
        <f>'PR-RAS'!E195</f>
        <v>2972.17</v>
      </c>
      <c r="E191" s="2">
        <v>0</v>
      </c>
      <c r="F191" s="2">
        <v>0</v>
      </c>
      <c r="G191" s="3">
        <f t="shared" si="0"/>
        <v>1600.0184999999999</v>
      </c>
      <c r="H191" s="3">
        <f t="shared" si="1"/>
        <v>0.36000000000012733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6923.39</v>
      </c>
      <c r="D192" s="2">
        <f>'PR-RAS'!E196</f>
        <v>7096.2</v>
      </c>
      <c r="E192" s="2">
        <v>0</v>
      </c>
      <c r="F192" s="2">
        <v>0</v>
      </c>
      <c r="G192" s="3">
        <f t="shared" si="0"/>
        <v>4033.11589</v>
      </c>
      <c r="H192" s="3">
        <f t="shared" si="1"/>
        <v>0.59000000000014552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38674.75</v>
      </c>
      <c r="D193" s="2">
        <f>'PR-RAS'!E197</f>
        <v>41467.78</v>
      </c>
      <c r="E193" s="2">
        <v>0</v>
      </c>
      <c r="F193" s="2">
        <v>0</v>
      </c>
      <c r="G193" s="3">
        <f t="shared" si="0"/>
        <v>23349.179520000002</v>
      </c>
      <c r="H193" s="3">
        <f t="shared" si="1"/>
        <v>0.47000000000116415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431.62</v>
      </c>
      <c r="D194" s="2">
        <f>'PR-RAS'!E198</f>
        <v>371.62</v>
      </c>
      <c r="E194" s="2">
        <v>0</v>
      </c>
      <c r="F194" s="2">
        <v>0</v>
      </c>
      <c r="G194" s="3">
        <f t="shared" si="0"/>
        <v>226.74798000000004</v>
      </c>
      <c r="H194" s="3">
        <f t="shared" si="1"/>
        <v>0.75999999999999091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4223.29</v>
      </c>
      <c r="D195" s="2">
        <f>'PR-RAS'!E199</f>
        <v>254.88</v>
      </c>
      <c r="E195" s="2">
        <v>0</v>
      </c>
      <c r="F195" s="2">
        <v>0</v>
      </c>
      <c r="G195" s="3">
        <f t="shared" si="0"/>
        <v>918.21170000000006</v>
      </c>
      <c r="H195" s="3">
        <f t="shared" si="1"/>
        <v>0.40999999999996817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12933.13</v>
      </c>
      <c r="D197" s="2">
        <f>'PR-RAS'!E201</f>
        <v>12671.16</v>
      </c>
      <c r="E197" s="2">
        <v>0</v>
      </c>
      <c r="F197" s="2">
        <v>0</v>
      </c>
      <c r="G197" s="3">
        <f t="shared" si="0"/>
        <v>7501.9881999999998</v>
      </c>
      <c r="H197" s="3">
        <f t="shared" si="1"/>
        <v>0.28999999999905413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676.93000000000006</v>
      </c>
      <c r="D198" s="2">
        <f>'PR-RAS'!E202</f>
        <v>1364.3200000000002</v>
      </c>
      <c r="E198" s="2">
        <v>0</v>
      </c>
      <c r="F198" s="2">
        <v>0</v>
      </c>
      <c r="G198" s="3">
        <f t="shared" si="0"/>
        <v>670.89729000000011</v>
      </c>
      <c r="H198" s="3">
        <f t="shared" si="1"/>
        <v>0.39000000000010004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676.93000000000006</v>
      </c>
      <c r="D212" s="2">
        <f>'PR-RAS'!E216</f>
        <v>1364.3200000000002</v>
      </c>
      <c r="E212" s="2">
        <v>0</v>
      </c>
      <c r="F212" s="2">
        <v>0</v>
      </c>
      <c r="G212" s="3">
        <f t="shared" si="0"/>
        <v>718.57527000000016</v>
      </c>
      <c r="H212" s="3">
        <f t="shared" si="1"/>
        <v>0.39000000000010004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200.76</v>
      </c>
      <c r="D213" s="2">
        <f>'PR-RAS'!E217</f>
        <v>392</v>
      </c>
      <c r="E213" s="2">
        <v>0</v>
      </c>
      <c r="F213" s="2">
        <v>0</v>
      </c>
      <c r="G213" s="3">
        <f t="shared" si="0"/>
        <v>208.76911999999999</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476.17</v>
      </c>
      <c r="D215" s="2">
        <f>'PR-RAS'!E219</f>
        <v>972.32</v>
      </c>
      <c r="E215" s="2">
        <v>0</v>
      </c>
      <c r="F215" s="2">
        <v>0</v>
      </c>
      <c r="G215" s="3">
        <f t="shared" si="0"/>
        <v>518.05333999999993</v>
      </c>
      <c r="H215" s="3">
        <f t="shared" si="1"/>
        <v>0.49000000000006594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40449.01</v>
      </c>
      <c r="D226" s="2">
        <f>'PR-RAS'!E230</f>
        <v>1585.46</v>
      </c>
      <c r="E226" s="2">
        <v>0</v>
      </c>
      <c r="F226" s="2">
        <v>0</v>
      </c>
      <c r="G226" s="3">
        <f t="shared" si="0"/>
        <v>9814.4842499999995</v>
      </c>
      <c r="H226" s="3">
        <f t="shared" si="1"/>
        <v>0.47000000000207365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40449.01</v>
      </c>
      <c r="D253" s="2">
        <f>'PR-RAS'!E257</f>
        <v>1585.46</v>
      </c>
      <c r="E253" s="2">
        <v>0</v>
      </c>
      <c r="F253" s="2">
        <v>0</v>
      </c>
      <c r="G253" s="3">
        <f t="shared" si="0"/>
        <v>10992.22236</v>
      </c>
      <c r="H253" s="3">
        <f t="shared" si="1"/>
        <v>0.47000000000207365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1585.46</v>
      </c>
      <c r="E256" s="2">
        <v>0</v>
      </c>
      <c r="F256" s="2">
        <v>0</v>
      </c>
      <c r="G256" s="3">
        <f t="shared" si="0"/>
        <v>808.58460000000002</v>
      </c>
      <c r="H256" s="3">
        <f t="shared" si="1"/>
        <v>0.46000000000003638</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40449.01</v>
      </c>
      <c r="D257" s="2">
        <f>'PR-RAS'!E261</f>
        <v>0</v>
      </c>
      <c r="E257" s="2">
        <v>0</v>
      </c>
      <c r="F257" s="2">
        <v>0</v>
      </c>
      <c r="G257" s="3">
        <f t="shared" si="0"/>
        <v>10354.94656</v>
      </c>
      <c r="H257" s="3">
        <f t="shared" si="1"/>
        <v>1.0000000002037268E-2</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1609357.76</v>
      </c>
      <c r="D295" s="2">
        <f>'PR-RAS'!E299</f>
        <v>1859752.18</v>
      </c>
      <c r="E295" s="2">
        <v>0</v>
      </c>
      <c r="F295" s="2">
        <v>0</v>
      </c>
      <c r="G295" s="3">
        <f t="shared" si="12"/>
        <v>1566685.46328</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476700.66999999969</v>
      </c>
      <c r="D296" s="2">
        <f>'PR-RAS'!E300</f>
        <v>2333923.7300000004</v>
      </c>
      <c r="E296" s="2">
        <v>0</v>
      </c>
      <c r="F296" s="2">
        <v>0</v>
      </c>
      <c r="G296" s="3">
        <f t="shared" si="12"/>
        <v>1517641.6983500002</v>
      </c>
      <c r="H296" s="3">
        <f t="shared" si="13"/>
        <v>0.59999999986030161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25480.5</v>
      </c>
      <c r="D298" s="2">
        <f>'PR-RAS'!E302</f>
        <v>0</v>
      </c>
      <c r="E298" s="2">
        <v>0</v>
      </c>
      <c r="F298" s="2">
        <v>0</v>
      </c>
      <c r="G298" s="3">
        <f t="shared" si="12"/>
        <v>7567.7084999999997</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55308.15</v>
      </c>
      <c r="E299" s="2">
        <v>0</v>
      </c>
      <c r="F299" s="2">
        <v>0</v>
      </c>
      <c r="G299" s="3">
        <f t="shared" si="12"/>
        <v>32963.657399999996</v>
      </c>
      <c r="H299" s="3">
        <f t="shared" si="13"/>
        <v>0.15000000000145519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9773.84</v>
      </c>
      <c r="D300" s="2">
        <f>'PR-RAS'!E304</f>
        <v>809339.34</v>
      </c>
      <c r="E300" s="2">
        <v>0</v>
      </c>
      <c r="F300" s="2">
        <v>0</v>
      </c>
      <c r="G300" s="3">
        <f t="shared" si="12"/>
        <v>486907.30348</v>
      </c>
      <c r="H300" s="3">
        <f t="shared" si="13"/>
        <v>0.49999999996725819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5242</v>
      </c>
      <c r="D301" s="2">
        <f>'PR-RAS'!E305</f>
        <v>6828.05</v>
      </c>
      <c r="E301" s="2">
        <v>0</v>
      </c>
      <c r="F301" s="2">
        <v>0</v>
      </c>
      <c r="G301" s="3">
        <f t="shared" si="12"/>
        <v>5669.4299999999994</v>
      </c>
      <c r="H301" s="3">
        <f t="shared" si="13"/>
        <v>5.0000000000181899E-2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555732.32999999996</v>
      </c>
      <c r="D355" s="2">
        <f>'PR-RAS'!E360</f>
        <v>2443220.79</v>
      </c>
      <c r="E355" s="2">
        <v>0</v>
      </c>
      <c r="F355" s="2">
        <v>0</v>
      </c>
      <c r="G355" s="3">
        <f t="shared" si="12"/>
        <v>1926529.5641399999</v>
      </c>
      <c r="H355" s="3">
        <f t="shared" si="13"/>
        <v>0.53999999992083758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372056.1</v>
      </c>
      <c r="D356" s="2">
        <f>'PR-RAS'!E361</f>
        <v>2091517.89</v>
      </c>
      <c r="E356" s="2">
        <v>0</v>
      </c>
      <c r="F356" s="2">
        <v>0</v>
      </c>
      <c r="G356" s="3">
        <f t="shared" si="12"/>
        <v>1617057.6173999999</v>
      </c>
      <c r="H356" s="3">
        <f t="shared" si="13"/>
        <v>0.21000000007916242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372056.1</v>
      </c>
      <c r="D361" s="2">
        <f>'PR-RAS'!E366</f>
        <v>2091517.89</v>
      </c>
      <c r="E361" s="2">
        <v>0</v>
      </c>
      <c r="F361" s="2">
        <v>0</v>
      </c>
      <c r="G361" s="3">
        <f t="shared" si="12"/>
        <v>1639833.0767999999</v>
      </c>
      <c r="H361" s="3">
        <f t="shared" si="13"/>
        <v>0.21000000007916242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372056.1</v>
      </c>
      <c r="D365" s="2">
        <f>'PR-RAS'!E370</f>
        <v>2091517.89</v>
      </c>
      <c r="E365" s="2">
        <v>0</v>
      </c>
      <c r="F365" s="2">
        <v>0</v>
      </c>
      <c r="G365" s="3">
        <f t="shared" si="12"/>
        <v>1658053.44432</v>
      </c>
      <c r="H365" s="3">
        <f t="shared" si="13"/>
        <v>0.21000000007916242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183676.22999999998</v>
      </c>
      <c r="D368" s="2">
        <f>'PR-RAS'!E373</f>
        <v>351702.9</v>
      </c>
      <c r="E368" s="2">
        <v>0</v>
      </c>
      <c r="F368" s="2">
        <v>0</v>
      </c>
      <c r="G368" s="3">
        <f t="shared" si="12"/>
        <v>325559.10501</v>
      </c>
      <c r="H368" s="3">
        <f t="shared" si="13"/>
        <v>0.32999999995809048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163676.22999999998</v>
      </c>
      <c r="D374" s="2">
        <f>'PR-RAS'!E379</f>
        <v>322802.90000000002</v>
      </c>
      <c r="E374" s="2">
        <v>0</v>
      </c>
      <c r="F374" s="2">
        <v>0</v>
      </c>
      <c r="G374" s="3">
        <f t="shared" si="12"/>
        <v>301862.19719000004</v>
      </c>
      <c r="H374" s="3">
        <f t="shared" si="13"/>
        <v>0.32999999995809048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4609.57</v>
      </c>
      <c r="D375" s="2">
        <f>'PR-RAS'!E380</f>
        <v>72361.59</v>
      </c>
      <c r="E375" s="2">
        <v>0</v>
      </c>
      <c r="F375" s="2">
        <v>0</v>
      </c>
      <c r="G375" s="3">
        <f t="shared" si="12"/>
        <v>55850.448499999999</v>
      </c>
      <c r="H375" s="3">
        <f t="shared" si="13"/>
        <v>0.8400000000037835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898</v>
      </c>
      <c r="E376" s="2">
        <v>0</v>
      </c>
      <c r="F376" s="2">
        <v>0</v>
      </c>
      <c r="G376" s="3">
        <f t="shared" si="12"/>
        <v>673.5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1439.8</v>
      </c>
      <c r="D377" s="2">
        <f>'PR-RAS'!E382</f>
        <v>2069.8000000000002</v>
      </c>
      <c r="E377" s="2">
        <v>0</v>
      </c>
      <c r="F377" s="2">
        <v>0</v>
      </c>
      <c r="G377" s="3">
        <f t="shared" si="12"/>
        <v>2097.8544000000002</v>
      </c>
      <c r="H377" s="3">
        <f t="shared" si="13"/>
        <v>0.39999999999986358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157626.85999999999</v>
      </c>
      <c r="D381" s="2">
        <f>'PR-RAS'!E386</f>
        <v>247473.51</v>
      </c>
      <c r="E381" s="2">
        <v>0</v>
      </c>
      <c r="F381" s="2">
        <v>0</v>
      </c>
      <c r="G381" s="3">
        <f t="shared" si="12"/>
        <v>247978.07440000001</v>
      </c>
      <c r="H381" s="3">
        <f t="shared" si="13"/>
        <v>0.63000000000465661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20000</v>
      </c>
      <c r="D383" s="2">
        <f>'PR-RAS'!E388</f>
        <v>28900</v>
      </c>
      <c r="E383" s="2">
        <v>0</v>
      </c>
      <c r="F383" s="2">
        <v>0</v>
      </c>
      <c r="G383" s="3">
        <f t="shared" si="12"/>
        <v>29719.600000000002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20000</v>
      </c>
      <c r="D384" s="2">
        <f>'PR-RAS'!E389</f>
        <v>28900</v>
      </c>
      <c r="E384" s="2">
        <v>0</v>
      </c>
      <c r="F384" s="2">
        <v>0</v>
      </c>
      <c r="G384" s="3">
        <f t="shared" si="12"/>
        <v>29797.4</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555732.32999999996</v>
      </c>
      <c r="D413" s="2">
        <f>'PR-RAS'!E418</f>
        <v>2443220.79</v>
      </c>
      <c r="E413" s="2">
        <v>0</v>
      </c>
      <c r="F413" s="2">
        <v>0</v>
      </c>
      <c r="G413" s="3">
        <f t="shared" si="12"/>
        <v>2242175.6509199999</v>
      </c>
      <c r="H413" s="3">
        <f t="shared" si="13"/>
        <v>0.53999999992083758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501.68</v>
      </c>
      <c r="D415" s="2">
        <f>'PR-RAS'!E420</f>
        <v>262492.21000000002</v>
      </c>
      <c r="E415" s="2">
        <v>0</v>
      </c>
      <c r="F415" s="2">
        <v>0</v>
      </c>
      <c r="G415" s="3">
        <f t="shared" si="12"/>
        <v>217551.24540000001</v>
      </c>
      <c r="H415" s="3">
        <f t="shared" si="13"/>
        <v>0.53000000002094794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2086058.4299999997</v>
      </c>
      <c r="D417" s="2">
        <f>'PR-RAS'!E422</f>
        <v>4193675.91</v>
      </c>
      <c r="E417" s="2">
        <v>0</v>
      </c>
      <c r="F417" s="2">
        <v>0</v>
      </c>
      <c r="G417" s="3">
        <f t="shared" si="12"/>
        <v>4356938.6639999999</v>
      </c>
      <c r="H417" s="3">
        <f t="shared" si="13"/>
        <v>0.51999999955296516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2165090.09</v>
      </c>
      <c r="D418" s="2">
        <f>'PR-RAS'!E423</f>
        <v>4302972.97</v>
      </c>
      <c r="E418" s="2">
        <v>0</v>
      </c>
      <c r="F418" s="2">
        <v>0</v>
      </c>
      <c r="G418" s="3">
        <f t="shared" si="12"/>
        <v>4491522.0245099999</v>
      </c>
      <c r="H418" s="3">
        <f t="shared" si="13"/>
        <v>0.12000000011175871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79031.660000000149</v>
      </c>
      <c r="D420" s="2">
        <f>'PR-RAS'!E425</f>
        <v>109297.05999999959</v>
      </c>
      <c r="E420" s="2">
        <v>0</v>
      </c>
      <c r="F420" s="2">
        <v>0</v>
      </c>
      <c r="G420" s="3">
        <f t="shared" si="12"/>
        <v>124705.20181999971</v>
      </c>
      <c r="H420" s="3">
        <f t="shared" si="13"/>
        <v>0.39999999944120646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24978.82</v>
      </c>
      <c r="D421" s="2">
        <f>'PR-RAS'!E426</f>
        <v>0</v>
      </c>
      <c r="E421" s="2">
        <v>0</v>
      </c>
      <c r="F421" s="2">
        <v>0</v>
      </c>
      <c r="G421" s="3">
        <f t="shared" si="12"/>
        <v>10491.1044</v>
      </c>
      <c r="H421" s="3">
        <f t="shared" si="13"/>
        <v>0.18000000000029104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317800.36000000004</v>
      </c>
      <c r="E422" s="2">
        <v>0</v>
      </c>
      <c r="F422" s="2">
        <v>0</v>
      </c>
      <c r="G422" s="3">
        <f t="shared" si="12"/>
        <v>267587.90312000003</v>
      </c>
      <c r="H422" s="3">
        <f t="shared" si="13"/>
        <v>0.36000000004423782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9773.84</v>
      </c>
      <c r="D423" s="2">
        <f>'PR-RAS'!E428</f>
        <v>809339.34</v>
      </c>
      <c r="E423" s="2">
        <v>0</v>
      </c>
      <c r="F423" s="2">
        <v>0</v>
      </c>
      <c r="G423" s="3">
        <f t="shared" si="12"/>
        <v>687206.96343999996</v>
      </c>
      <c r="H423" s="3">
        <f t="shared" si="13"/>
        <v>0.49999999996725819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2086058.4299999997</v>
      </c>
      <c r="D637" s="2">
        <f>'PR-RAS'!E643</f>
        <v>4193675.91</v>
      </c>
      <c r="E637" s="2">
        <v>0</v>
      </c>
      <c r="F637" s="2">
        <v>0</v>
      </c>
      <c r="G637" s="3">
        <f t="shared" si="14"/>
        <v>6661088.9189999998</v>
      </c>
      <c r="H637" s="3">
        <f t="shared" si="15"/>
        <v>0.51999999955296516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2165090.09</v>
      </c>
      <c r="D638" s="2">
        <f>'PR-RAS'!E644</f>
        <v>4302972.97</v>
      </c>
      <c r="E638" s="2">
        <v>0</v>
      </c>
      <c r="F638" s="2">
        <v>0</v>
      </c>
      <c r="G638" s="3">
        <f t="shared" si="14"/>
        <v>6861149.9511099998</v>
      </c>
      <c r="H638" s="3">
        <f t="shared" si="15"/>
        <v>0.12000000011175871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79031.660000000149</v>
      </c>
      <c r="D640" s="2">
        <f>'PR-RAS'!E646</f>
        <v>109297.05999999959</v>
      </c>
      <c r="E640" s="2">
        <v>0</v>
      </c>
      <c r="F640" s="2">
        <v>0</v>
      </c>
      <c r="G640" s="3">
        <f t="shared" si="14"/>
        <v>190182.87341999958</v>
      </c>
      <c r="H640" s="3">
        <f t="shared" si="15"/>
        <v>0.39999999944120646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24978.82</v>
      </c>
      <c r="D641" s="2">
        <f>'PR-RAS'!E647</f>
        <v>0</v>
      </c>
      <c r="E641" s="2">
        <v>0</v>
      </c>
      <c r="F641" s="2">
        <v>0</v>
      </c>
      <c r="G641" s="3">
        <f t="shared" si="14"/>
        <v>15986.444799999999</v>
      </c>
      <c r="H641" s="3">
        <f t="shared" si="15"/>
        <v>0.18000000000029104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317800.36000000004</v>
      </c>
      <c r="E642" s="2">
        <v>0</v>
      </c>
      <c r="F642" s="2">
        <v>0</v>
      </c>
      <c r="G642" s="3">
        <f t="shared" si="14"/>
        <v>407420.06152000005</v>
      </c>
      <c r="H642" s="3">
        <f t="shared" si="15"/>
        <v>0.36000000004423782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54052.840000000149</v>
      </c>
      <c r="D644" s="2">
        <f>'PR-RAS'!E650</f>
        <v>427097.41999999963</v>
      </c>
      <c r="E644" s="2">
        <v>0</v>
      </c>
      <c r="F644" s="2">
        <v>0</v>
      </c>
      <c r="G644" s="3">
        <f t="shared" si="14"/>
        <v>584003.25823999965</v>
      </c>
      <c r="H644" s="3">
        <f t="shared" si="15"/>
        <v>0.57999999948515324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145957.98000000001</v>
      </c>
      <c r="D647" s="2">
        <f>'PR-RAS'!E654</f>
        <v>43818.62</v>
      </c>
      <c r="E647" s="2">
        <v>0</v>
      </c>
      <c r="F647" s="2">
        <v>0</v>
      </c>
      <c r="G647" s="3">
        <f t="shared" si="14"/>
        <v>150902.51212000003</v>
      </c>
      <c r="H647" s="3">
        <f t="shared" si="15"/>
        <v>0.39999999998690328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145957.98000000001</v>
      </c>
      <c r="D648" s="2">
        <f>'PR-RAS'!E655</f>
        <v>43818.62</v>
      </c>
      <c r="E648" s="2">
        <v>0</v>
      </c>
      <c r="F648" s="2">
        <v>0</v>
      </c>
      <c r="G648" s="3">
        <f t="shared" si="14"/>
        <v>151136.10734000002</v>
      </c>
      <c r="H648" s="3">
        <f t="shared" si="15"/>
        <v>0.39999999998690328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38</v>
      </c>
      <c r="E651" s="2">
        <v>0</v>
      </c>
      <c r="F651" s="2">
        <v>0</v>
      </c>
      <c r="G651" s="3">
        <f t="shared" si="14"/>
        <v>71.5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29</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133000</v>
      </c>
      <c r="D676" s="2">
        <f>'PR-RAS'!E683</f>
        <v>223000</v>
      </c>
      <c r="E676" s="2">
        <v>0</v>
      </c>
      <c r="F676" s="2">
        <v>0</v>
      </c>
      <c r="G676" s="3">
        <f t="shared" si="14"/>
        <v>390825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40000</v>
      </c>
      <c r="D677" s="2">
        <f>'PR-RAS'!E684</f>
        <v>40000</v>
      </c>
      <c r="E677" s="2">
        <v>0</v>
      </c>
      <c r="F677" s="2">
        <v>0</v>
      </c>
      <c r="G677" s="3">
        <f t="shared" si="14"/>
        <v>81120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100000</v>
      </c>
      <c r="D678" s="2">
        <f>'PR-RAS'!E685</f>
        <v>199322.36</v>
      </c>
      <c r="E678" s="2">
        <v>0</v>
      </c>
      <c r="F678" s="2">
        <v>0</v>
      </c>
      <c r="G678" s="3">
        <f t="shared" si="14"/>
        <v>337582.47544000001</v>
      </c>
      <c r="H678" s="3">
        <f t="shared" si="15"/>
        <v>0.35999999998603016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305775.96000000002</v>
      </c>
      <c r="D699" s="2">
        <f>'PR-RAS'!E706</f>
        <v>753044.53</v>
      </c>
      <c r="E699" s="2">
        <v>0</v>
      </c>
      <c r="F699" s="2">
        <v>0</v>
      </c>
      <c r="G699" s="3">
        <f t="shared" si="14"/>
        <v>1264681.7839599999</v>
      </c>
      <c r="H699" s="3">
        <f t="shared" si="15"/>
        <v>0.50999999995110556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174235.46</v>
      </c>
      <c r="D717" s="2">
        <f>'PR-RAS'!E724</f>
        <v>153840.65</v>
      </c>
      <c r="E717" s="2">
        <v>0</v>
      </c>
      <c r="F717" s="2">
        <v>0</v>
      </c>
      <c r="G717" s="3">
        <f t="shared" si="14"/>
        <v>345052.40016000002</v>
      </c>
      <c r="H717" s="3">
        <f t="shared" si="15"/>
        <v>0.80999999999767169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6371.16</v>
      </c>
      <c r="E725" s="2">
        <v>0</v>
      </c>
      <c r="F725" s="2">
        <v>0</v>
      </c>
      <c r="G725" s="3">
        <f t="shared" si="14"/>
        <v>9225.4396799999995</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4290.6099999999997</v>
      </c>
      <c r="D726" s="2">
        <f>'PR-RAS'!E733</f>
        <v>1670</v>
      </c>
      <c r="E726" s="2">
        <v>0</v>
      </c>
      <c r="F726" s="2">
        <v>0</v>
      </c>
      <c r="G726" s="3">
        <f t="shared" si="14"/>
        <v>5532.1922499999991</v>
      </c>
      <c r="H726" s="3">
        <f t="shared" si="15"/>
        <v>0.39000000000032742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20194.7</v>
      </c>
      <c r="D727" s="2">
        <f>'PR-RAS'!E734</f>
        <v>19135.8</v>
      </c>
      <c r="E727" s="2">
        <v>0</v>
      </c>
      <c r="F727" s="2">
        <v>0</v>
      </c>
      <c r="G727" s="3">
        <f t="shared" si="14"/>
        <v>42446.533799999997</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84622.17</v>
      </c>
      <c r="D730" s="2">
        <f>'PR-RAS'!E737</f>
        <v>55153.09</v>
      </c>
      <c r="E730" s="2">
        <v>0</v>
      </c>
      <c r="F730" s="2">
        <v>0</v>
      </c>
      <c r="G730" s="3">
        <f t="shared" si="14"/>
        <v>142102.76714999997</v>
      </c>
      <c r="H730" s="3">
        <f t="shared" si="15"/>
        <v>0.25999999999476131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39157.35</v>
      </c>
      <c r="D731" s="2">
        <f>'PR-RAS'!E738</f>
        <v>44528.85</v>
      </c>
      <c r="E731" s="2">
        <v>0</v>
      </c>
      <c r="F731" s="2">
        <v>0</v>
      </c>
      <c r="G731" s="3">
        <f t="shared" si="14"/>
        <v>93596.986499999985</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44550.99</v>
      </c>
      <c r="D732" s="2">
        <f>'PR-RAS'!E739</f>
        <v>45959.199999999997</v>
      </c>
      <c r="E732" s="2">
        <v>0</v>
      </c>
      <c r="F732" s="2">
        <v>0</v>
      </c>
      <c r="G732" s="3">
        <f t="shared" si="14"/>
        <v>99759.124089999983</v>
      </c>
      <c r="H732" s="3">
        <f t="shared" si="15"/>
        <v>0.20999999999912689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2476.81</v>
      </c>
      <c r="D734" s="2">
        <f>'PR-RAS'!E741</f>
        <v>2972.17</v>
      </c>
      <c r="E734" s="2">
        <v>0</v>
      </c>
      <c r="F734" s="2">
        <v>0</v>
      </c>
      <c r="G734" s="3">
        <f t="shared" si="14"/>
        <v>6172.7029499999999</v>
      </c>
      <c r="H734" s="3">
        <f t="shared" si="15"/>
        <v>0.36000000000012733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916.29</v>
      </c>
      <c r="D735" s="2">
        <f>'PR-RAS'!E742</f>
        <v>968.71</v>
      </c>
      <c r="E735" s="2">
        <v>0</v>
      </c>
      <c r="F735" s="2">
        <v>0</v>
      </c>
      <c r="G735" s="3">
        <f t="shared" si="14"/>
        <v>2094.6231400000001</v>
      </c>
      <c r="H735" s="3">
        <f t="shared" si="15"/>
        <v>0.57999999999992724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919265.21</v>
      </c>
      <c r="D1011" s="7">
        <f>BILANCA!E6</f>
        <v>4079692.0700000008</v>
      </c>
      <c r="E1011" s="7">
        <v>0</v>
      </c>
      <c r="F1011" s="7">
        <v>0</v>
      </c>
      <c r="G1011" s="8">
        <f t="shared" ref="G1011:G1306" si="38">B1011/1000*C1011+B1011/500*D1011</f>
        <v>9078.6493500000015</v>
      </c>
      <c r="H1011" s="8">
        <f t="shared" si="35"/>
        <v>0.28000000072643161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771534.66999999993</v>
      </c>
      <c r="D1012" s="2">
        <f>BILANCA!E7</f>
        <v>3083873.5800000005</v>
      </c>
      <c r="E1012" s="2">
        <v>0</v>
      </c>
      <c r="F1012" s="2">
        <v>0</v>
      </c>
      <c r="G1012" s="3">
        <f t="shared" si="38"/>
        <v>13878.563660000002</v>
      </c>
      <c r="H1012" s="3">
        <f t="shared" si="35"/>
        <v>0.74999999953433871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372056.1</v>
      </c>
      <c r="D1013" s="2">
        <f>BILANCA!E8</f>
        <v>2463573.9900000002</v>
      </c>
      <c r="E1013" s="2">
        <v>0</v>
      </c>
      <c r="F1013" s="2">
        <v>0</v>
      </c>
      <c r="G1013" s="3">
        <f t="shared" si="38"/>
        <v>15897.61224</v>
      </c>
      <c r="H1013" s="3">
        <f t="shared" si="35"/>
        <v>0.10999999975319952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377993.19</v>
      </c>
      <c r="D1015" s="2">
        <f>BILANCA!E10</f>
        <v>2469511.08</v>
      </c>
      <c r="E1015" s="2">
        <v>0</v>
      </c>
      <c r="F1015" s="2">
        <v>0</v>
      </c>
      <c r="G1015" s="3">
        <f t="shared" si="38"/>
        <v>26585.076750000004</v>
      </c>
      <c r="H1015" s="3">
        <f t="shared" si="35"/>
        <v>0.27000000007683411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5937.09</v>
      </c>
      <c r="D1016" s="2">
        <f>BILANCA!E11</f>
        <v>5937.09</v>
      </c>
      <c r="E1016" s="2">
        <v>0</v>
      </c>
      <c r="F1016" s="2">
        <v>0</v>
      </c>
      <c r="G1016" s="3">
        <f t="shared" si="38"/>
        <v>106.86762</v>
      </c>
      <c r="H1016" s="3">
        <f t="shared" si="35"/>
        <v>0.18000000000029104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342860.63000000006</v>
      </c>
      <c r="D1017" s="2">
        <f>BILANCA!E12</f>
        <v>563533.48</v>
      </c>
      <c r="E1017" s="2">
        <v>0</v>
      </c>
      <c r="F1017" s="2">
        <v>0</v>
      </c>
      <c r="G1017" s="3">
        <f t="shared" si="38"/>
        <v>10289.493130000001</v>
      </c>
      <c r="H1017" s="3">
        <f t="shared" si="35"/>
        <v>0.84999999991850927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149445.13</v>
      </c>
      <c r="D1020" s="2">
        <f>BILANCA!E15</f>
        <v>149445.13</v>
      </c>
      <c r="E1020" s="2">
        <v>0</v>
      </c>
      <c r="F1020" s="2">
        <v>0</v>
      </c>
      <c r="G1020" s="3">
        <f t="shared" si="38"/>
        <v>4483.3539000000001</v>
      </c>
      <c r="H1020" s="3">
        <f t="shared" si="35"/>
        <v>0.26000000000931323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149445.13</v>
      </c>
      <c r="D1023" s="2">
        <f>BILANCA!E18</f>
        <v>149445.13</v>
      </c>
      <c r="E1023" s="2">
        <v>0</v>
      </c>
      <c r="F1023" s="2">
        <v>0</v>
      </c>
      <c r="G1023" s="3">
        <f t="shared" si="38"/>
        <v>5828.3600699999997</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297106.64</v>
      </c>
      <c r="D1024" s="2">
        <f>BILANCA!E19</f>
        <v>494935.36999999994</v>
      </c>
      <c r="E1024" s="2">
        <v>0</v>
      </c>
      <c r="F1024" s="2">
        <v>0</v>
      </c>
      <c r="G1024" s="3">
        <f t="shared" si="38"/>
        <v>18017.68332</v>
      </c>
      <c r="H1024" s="3">
        <f t="shared" si="35"/>
        <v>0.72999999992316589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80025.7</v>
      </c>
      <c r="D1025" s="2">
        <f>BILANCA!E20</f>
        <v>149283.44</v>
      </c>
      <c r="E1025" s="2">
        <v>0</v>
      </c>
      <c r="F1025" s="2">
        <v>0</v>
      </c>
      <c r="G1025" s="3">
        <f t="shared" si="38"/>
        <v>5678.8886999999995</v>
      </c>
      <c r="H1025" s="3">
        <f t="shared" si="35"/>
        <v>0.74000000000523869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1315.83</v>
      </c>
      <c r="D1026" s="2">
        <f>BILANCA!E21</f>
        <v>2213.83</v>
      </c>
      <c r="E1026" s="2">
        <v>0</v>
      </c>
      <c r="F1026" s="2">
        <v>0</v>
      </c>
      <c r="G1026" s="3">
        <f t="shared" si="38"/>
        <v>91.895840000000007</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7753.76</v>
      </c>
      <c r="D1027" s="2">
        <f>BILANCA!E22</f>
        <v>9643.7199999999993</v>
      </c>
      <c r="E1027" s="2">
        <v>0</v>
      </c>
      <c r="F1027" s="2">
        <v>0</v>
      </c>
      <c r="G1027" s="3">
        <f t="shared" si="38"/>
        <v>459.70040000000006</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47404.33</v>
      </c>
      <c r="D1030" s="2">
        <f>BILANCA!E25</f>
        <v>47404.33</v>
      </c>
      <c r="E1030" s="2">
        <v>0</v>
      </c>
      <c r="F1030" s="2">
        <v>0</v>
      </c>
      <c r="G1030" s="3">
        <f t="shared" si="38"/>
        <v>2844.2598000000003</v>
      </c>
      <c r="H1030" s="3">
        <f t="shared" si="35"/>
        <v>0.66000000000349246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477441.16</v>
      </c>
      <c r="D1031" s="2">
        <f>BILANCA!E26</f>
        <v>709937.13</v>
      </c>
      <c r="E1031" s="2">
        <v>0</v>
      </c>
      <c r="F1031" s="2">
        <v>0</v>
      </c>
      <c r="G1031" s="3">
        <f t="shared" si="38"/>
        <v>39843.623820000001</v>
      </c>
      <c r="H1031" s="3">
        <f t="shared" si="35"/>
        <v>0.28999999997904524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316834.14</v>
      </c>
      <c r="D1033" s="2">
        <f>BILANCA!E28</f>
        <v>423547.08</v>
      </c>
      <c r="E1033" s="2">
        <v>0</v>
      </c>
      <c r="F1033" s="2">
        <v>0</v>
      </c>
      <c r="G1033" s="3">
        <f t="shared" si="38"/>
        <v>26770.350900000001</v>
      </c>
      <c r="H1033" s="3">
        <f t="shared" si="35"/>
        <v>0.22000000003026798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31981.619999999995</v>
      </c>
      <c r="D1034" s="2">
        <f>BILANCA!E29</f>
        <v>55537.279999999999</v>
      </c>
      <c r="E1034" s="2">
        <v>0</v>
      </c>
      <c r="F1034" s="2">
        <v>0</v>
      </c>
      <c r="G1034" s="3">
        <f t="shared" si="38"/>
        <v>3433.3483200000001</v>
      </c>
      <c r="H1034" s="3">
        <f t="shared" si="35"/>
        <v>0.66000000000349246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42754.7</v>
      </c>
      <c r="D1035" s="2">
        <f>BILANCA!E30</f>
        <v>71654.7</v>
      </c>
      <c r="E1035" s="2">
        <v>0</v>
      </c>
      <c r="F1035" s="2">
        <v>0</v>
      </c>
      <c r="G1035" s="3">
        <f t="shared" si="38"/>
        <v>4651.6025</v>
      </c>
      <c r="H1035" s="3">
        <f t="shared" si="35"/>
        <v>0.60000000000582077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10773.08</v>
      </c>
      <c r="D1039" s="2">
        <f>BILANCA!E34</f>
        <v>16117.42</v>
      </c>
      <c r="E1039" s="2">
        <v>0</v>
      </c>
      <c r="F1039" s="2">
        <v>0</v>
      </c>
      <c r="G1039" s="3">
        <f t="shared" si="38"/>
        <v>1247.2296800000001</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11637.78</v>
      </c>
      <c r="D1040" s="2">
        <f>BILANCA!E35</f>
        <v>11637.78</v>
      </c>
      <c r="E1040" s="2">
        <v>0</v>
      </c>
      <c r="F1040" s="2">
        <v>0</v>
      </c>
      <c r="G1040" s="3">
        <f t="shared" si="38"/>
        <v>1047.4002</v>
      </c>
      <c r="H1040" s="3">
        <f t="shared" si="35"/>
        <v>0.43999999999869033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11637.78</v>
      </c>
      <c r="D1042" s="2">
        <f>BILANCA!E37</f>
        <v>11637.78</v>
      </c>
      <c r="E1042" s="2">
        <v>0</v>
      </c>
      <c r="F1042" s="2">
        <v>0</v>
      </c>
      <c r="G1042" s="3">
        <f t="shared" si="38"/>
        <v>1117.2268800000002</v>
      </c>
      <c r="H1042" s="3">
        <f t="shared" si="35"/>
        <v>0.43999999999869033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2134.59</v>
      </c>
      <c r="D1050" s="2">
        <f>BILANCA!E45</f>
        <v>1423.0500000000002</v>
      </c>
      <c r="E1050" s="2">
        <v>0</v>
      </c>
      <c r="F1050" s="2">
        <v>0</v>
      </c>
      <c r="G1050" s="3">
        <f t="shared" si="38"/>
        <v>199.22760000000002</v>
      </c>
      <c r="H1050" s="3">
        <f t="shared" si="35"/>
        <v>0.46000000000003638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3071.63</v>
      </c>
      <c r="D1052" s="2">
        <f>BILANCA!E47</f>
        <v>3071.63</v>
      </c>
      <c r="E1052" s="2">
        <v>0</v>
      </c>
      <c r="F1052" s="2">
        <v>0</v>
      </c>
      <c r="G1052" s="3">
        <f t="shared" si="38"/>
        <v>387.02538000000004</v>
      </c>
      <c r="H1052" s="3">
        <f t="shared" si="35"/>
        <v>0.73999999999978172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937.04</v>
      </c>
      <c r="D1055" s="2">
        <f>BILANCA!E50</f>
        <v>1648.58</v>
      </c>
      <c r="E1055" s="2">
        <v>0</v>
      </c>
      <c r="F1055" s="2">
        <v>0</v>
      </c>
      <c r="G1055" s="3">
        <f t="shared" si="38"/>
        <v>190.53899999999999</v>
      </c>
      <c r="H1055" s="3">
        <f t="shared" si="35"/>
        <v>0.46000000000003638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146894.07999999999</v>
      </c>
      <c r="D1059" s="2">
        <f>BILANCA!E54</f>
        <v>159300.31</v>
      </c>
      <c r="E1059" s="2">
        <v>0</v>
      </c>
      <c r="F1059" s="2">
        <v>0</v>
      </c>
      <c r="G1059" s="3">
        <f t="shared" si="38"/>
        <v>22809.240299999998</v>
      </c>
      <c r="H1059" s="3">
        <f t="shared" si="35"/>
        <v>0.38999999998486601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146894.07999999999</v>
      </c>
      <c r="D1060" s="2">
        <f>BILANCA!E55</f>
        <v>159300.31</v>
      </c>
      <c r="E1060" s="2">
        <v>0</v>
      </c>
      <c r="F1060" s="2">
        <v>0</v>
      </c>
      <c r="G1060" s="3">
        <f t="shared" si="38"/>
        <v>23274.735000000001</v>
      </c>
      <c r="H1060" s="3">
        <f t="shared" si="35"/>
        <v>0.38999999998486601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43632.62</v>
      </c>
      <c r="D1061" s="2">
        <f>BILANCA!E56</f>
        <v>43632.62</v>
      </c>
      <c r="E1061" s="2">
        <v>0</v>
      </c>
      <c r="F1061" s="2">
        <v>0</v>
      </c>
      <c r="G1061" s="3">
        <f t="shared" si="38"/>
        <v>6675.790860000001</v>
      </c>
      <c r="H1061" s="3">
        <f t="shared" si="35"/>
        <v>0.75999999999476131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43632.62</v>
      </c>
      <c r="D1062" s="2">
        <f>BILANCA!E57</f>
        <v>43632.62</v>
      </c>
      <c r="E1062" s="2">
        <v>0</v>
      </c>
      <c r="F1062" s="2">
        <v>0</v>
      </c>
      <c r="G1062" s="3">
        <f t="shared" si="38"/>
        <v>6806.6887200000001</v>
      </c>
      <c r="H1062" s="3">
        <f t="shared" si="35"/>
        <v>0.75999999999476131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12985.32</v>
      </c>
      <c r="D1068" s="2">
        <f>BILANCA!E63</f>
        <v>13133.49</v>
      </c>
      <c r="E1068" s="2">
        <v>0</v>
      </c>
      <c r="F1068" s="2">
        <v>0</v>
      </c>
      <c r="G1068" s="3">
        <f t="shared" si="38"/>
        <v>2276.6334000000002</v>
      </c>
      <c r="H1068" s="3">
        <f t="shared" si="35"/>
        <v>0.80999999999949068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12985.32</v>
      </c>
      <c r="D1072" s="2">
        <f>BILANCA!E67</f>
        <v>13133.49</v>
      </c>
      <c r="E1072" s="2">
        <v>0</v>
      </c>
      <c r="F1072" s="2">
        <v>0</v>
      </c>
      <c r="G1072" s="3">
        <f t="shared" si="38"/>
        <v>2433.6426000000001</v>
      </c>
      <c r="H1072" s="3">
        <f t="shared" si="35"/>
        <v>0.80999999999949068</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147730.54</v>
      </c>
      <c r="D1074" s="2">
        <f>BILANCA!E69</f>
        <v>995818.49000000011</v>
      </c>
      <c r="E1074" s="2">
        <v>0</v>
      </c>
      <c r="F1074" s="2">
        <v>0</v>
      </c>
      <c r="G1074" s="3">
        <f t="shared" si="38"/>
        <v>136919.52128000002</v>
      </c>
      <c r="H1074" s="3">
        <f t="shared" si="35"/>
        <v>0.95000000009895302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6936.23</v>
      </c>
      <c r="D1087" s="2">
        <f>BILANCA!E82</f>
        <v>11087.150000000001</v>
      </c>
      <c r="E1087" s="2">
        <v>0</v>
      </c>
      <c r="F1087" s="2">
        <v>0</v>
      </c>
      <c r="G1087" s="3">
        <f t="shared" si="38"/>
        <v>2241.5108100000002</v>
      </c>
      <c r="H1087" s="3">
        <f t="shared" si="35"/>
        <v>0.38000000000101863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24.13</v>
      </c>
      <c r="D1089" s="2">
        <f>BILANCA!E84</f>
        <v>0</v>
      </c>
      <c r="E1089" s="2">
        <v>0</v>
      </c>
      <c r="F1089" s="2">
        <v>0</v>
      </c>
      <c r="G1089" s="3">
        <f t="shared" si="38"/>
        <v>1.9062699999999999</v>
      </c>
      <c r="H1089" s="3">
        <f t="shared" si="35"/>
        <v>0.12999999999999901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4014.81</v>
      </c>
      <c r="D1090" s="2">
        <f>BILANCA!E85</f>
        <v>4520.55</v>
      </c>
      <c r="E1090" s="2">
        <v>0</v>
      </c>
      <c r="F1090" s="2">
        <v>0</v>
      </c>
      <c r="G1090" s="3">
        <f t="shared" si="38"/>
        <v>1044.4728</v>
      </c>
      <c r="H1090" s="3">
        <f t="shared" si="35"/>
        <v>0.63999999999987267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2897.29</v>
      </c>
      <c r="D1092" s="2">
        <f>BILANCA!E87</f>
        <v>6566.6</v>
      </c>
      <c r="E1092" s="2">
        <v>0</v>
      </c>
      <c r="F1092" s="2">
        <v>0</v>
      </c>
      <c r="G1092" s="3">
        <f t="shared" si="38"/>
        <v>1314.5001800000002</v>
      </c>
      <c r="H1092" s="3">
        <f t="shared" si="35"/>
        <v>0.68999999999959982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140794.31</v>
      </c>
      <c r="D1152" s="2">
        <f>BILANCA!E147</f>
        <v>984731.34000000008</v>
      </c>
      <c r="E1152" s="2">
        <v>0</v>
      </c>
      <c r="F1152" s="2">
        <v>0</v>
      </c>
      <c r="G1152" s="3">
        <f t="shared" si="38"/>
        <v>299656.49258000002</v>
      </c>
      <c r="H1152" s="3">
        <f t="shared" si="41"/>
        <v>0.65000000008149073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915864.65</v>
      </c>
      <c r="E1155" s="2">
        <v>0</v>
      </c>
      <c r="F1155" s="2">
        <v>0</v>
      </c>
      <c r="G1155" s="3">
        <f t="shared" si="38"/>
        <v>265600.74849999999</v>
      </c>
      <c r="H1155" s="3">
        <f t="shared" si="41"/>
        <v>0.34999999997671694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915864.65</v>
      </c>
      <c r="E1163" s="2">
        <v>0</v>
      </c>
      <c r="F1163" s="2">
        <v>0</v>
      </c>
      <c r="G1163" s="3">
        <f t="shared" si="38"/>
        <v>280254.58289999998</v>
      </c>
      <c r="H1163" s="3">
        <f t="shared" si="41"/>
        <v>0.34999999997671694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3918</v>
      </c>
      <c r="D1165" s="2">
        <f>BILANCA!E160</f>
        <v>11455.82</v>
      </c>
      <c r="E1165" s="2">
        <v>0</v>
      </c>
      <c r="F1165" s="2">
        <v>0</v>
      </c>
      <c r="G1165" s="3">
        <f t="shared" si="38"/>
        <v>4158.5941999999995</v>
      </c>
      <c r="H1165" s="3">
        <f t="shared" si="41"/>
        <v>0.18000000000029104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7514.74</v>
      </c>
      <c r="D1166" s="2">
        <f>BILANCA!E161</f>
        <v>11562.53</v>
      </c>
      <c r="E1166" s="2">
        <v>0</v>
      </c>
      <c r="F1166" s="2">
        <v>0</v>
      </c>
      <c r="G1166" s="3">
        <f t="shared" si="38"/>
        <v>4779.8087999999998</v>
      </c>
      <c r="H1166" s="3">
        <f t="shared" si="41"/>
        <v>0.72999999999956344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129517.52</v>
      </c>
      <c r="D1167" s="2">
        <f>BILANCA!E162</f>
        <v>173444.25</v>
      </c>
      <c r="E1167" s="2">
        <v>0</v>
      </c>
      <c r="F1167" s="2">
        <v>0</v>
      </c>
      <c r="G1167" s="3">
        <f t="shared" si="38"/>
        <v>74795.745139999999</v>
      </c>
      <c r="H1167" s="3">
        <f t="shared" si="41"/>
        <v>0.72999999999592546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613.84</v>
      </c>
      <c r="D1168" s="2">
        <f>BILANCA!E163</f>
        <v>156.1</v>
      </c>
      <c r="E1168" s="2">
        <v>0</v>
      </c>
      <c r="F1168" s="2">
        <v>0</v>
      </c>
      <c r="G1168" s="3">
        <f t="shared" si="38"/>
        <v>146.31432000000001</v>
      </c>
      <c r="H1168" s="3">
        <f t="shared" si="41"/>
        <v>0.25999999999996248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769.79</v>
      </c>
      <c r="D1169" s="2">
        <f>BILANCA!E164</f>
        <v>127752.01</v>
      </c>
      <c r="E1169" s="2">
        <v>0</v>
      </c>
      <c r="F1169" s="2">
        <v>0</v>
      </c>
      <c r="G1169" s="3">
        <f t="shared" si="38"/>
        <v>40747.535790000002</v>
      </c>
      <c r="H1169" s="3">
        <f t="shared" si="41"/>
        <v>0.21999999999479769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919265.21</v>
      </c>
      <c r="D1180" s="2">
        <f>BILANCA!E176</f>
        <v>4079692.07</v>
      </c>
      <c r="E1180" s="2">
        <v>0</v>
      </c>
      <c r="F1180" s="2">
        <v>0</v>
      </c>
      <c r="G1180" s="3">
        <f t="shared" si="38"/>
        <v>1543370.3895</v>
      </c>
      <c r="H1180" s="3">
        <f t="shared" si="41"/>
        <v>0.27999999979510903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204994.86000000002</v>
      </c>
      <c r="D1181" s="2">
        <f>BILANCA!E177</f>
        <v>626710.06000000006</v>
      </c>
      <c r="E1181" s="2">
        <v>0</v>
      </c>
      <c r="F1181" s="2">
        <v>0</v>
      </c>
      <c r="G1181" s="3">
        <f t="shared" si="38"/>
        <v>249388.96158000003</v>
      </c>
      <c r="H1181" s="3">
        <f t="shared" si="41"/>
        <v>0.20000000004074536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151838.85</v>
      </c>
      <c r="D1182" s="2">
        <f>BILANCA!E178</f>
        <v>217764.96</v>
      </c>
      <c r="E1182" s="2">
        <v>0</v>
      </c>
      <c r="F1182" s="2">
        <v>0</v>
      </c>
      <c r="G1182" s="3">
        <f t="shared" si="38"/>
        <v>101027.42843999999</v>
      </c>
      <c r="H1182" s="3">
        <f t="shared" si="41"/>
        <v>0.19000000000232831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68675.649999999994</v>
      </c>
      <c r="D1183" s="2">
        <f>BILANCA!E179</f>
        <v>84402.66</v>
      </c>
      <c r="E1183" s="2">
        <v>0</v>
      </c>
      <c r="F1183" s="2">
        <v>0</v>
      </c>
      <c r="G1183" s="3">
        <f t="shared" si="38"/>
        <v>41084.207809999993</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47435.23</v>
      </c>
      <c r="D1184" s="2">
        <f>BILANCA!E180</f>
        <v>74680.45</v>
      </c>
      <c r="E1184" s="2">
        <v>0</v>
      </c>
      <c r="F1184" s="2">
        <v>0</v>
      </c>
      <c r="G1184" s="3">
        <f t="shared" si="38"/>
        <v>34242.526619999997</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4.0199999999999996</v>
      </c>
      <c r="D1185" s="2">
        <f>BILANCA!E181</f>
        <v>122.92</v>
      </c>
      <c r="E1185" s="2">
        <v>0</v>
      </c>
      <c r="F1185" s="2">
        <v>0</v>
      </c>
      <c r="G1185" s="3">
        <f t="shared" si="38"/>
        <v>43.725499999999997</v>
      </c>
      <c r="H1185" s="3">
        <f t="shared" si="41"/>
        <v>9.9999999999997868E-2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4.0199999999999996</v>
      </c>
      <c r="D1188" s="2">
        <f>BILANCA!E184</f>
        <v>122.92</v>
      </c>
      <c r="E1188" s="2">
        <v>0</v>
      </c>
      <c r="F1188" s="2">
        <v>0</v>
      </c>
      <c r="G1188" s="3">
        <f t="shared" si="38"/>
        <v>44.475079999999998</v>
      </c>
      <c r="H1188" s="3">
        <f t="shared" si="41"/>
        <v>9.9999999999997868E-2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35723.949999999997</v>
      </c>
      <c r="D1200" s="2">
        <f>BILANCA!E196</f>
        <v>58558.93</v>
      </c>
      <c r="E1200" s="2">
        <v>0</v>
      </c>
      <c r="F1200" s="2">
        <v>0</v>
      </c>
      <c r="G1200" s="3">
        <f t="shared" si="38"/>
        <v>29039.943899999998</v>
      </c>
      <c r="H1200" s="3">
        <f t="shared" si="41"/>
        <v>0.12000000000261934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53156.01</v>
      </c>
      <c r="D1201" s="2">
        <f>BILANCA!E197</f>
        <v>383246.85000000003</v>
      </c>
      <c r="E1201" s="2">
        <v>0</v>
      </c>
      <c r="F1201" s="2">
        <v>0</v>
      </c>
      <c r="G1201" s="3">
        <f t="shared" si="38"/>
        <v>156553.09461</v>
      </c>
      <c r="H1201" s="3">
        <f t="shared" si="41"/>
        <v>0.15999999996711267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44156.01</v>
      </c>
      <c r="D1202" s="2">
        <f>BILANCA!E198</f>
        <v>366800.51</v>
      </c>
      <c r="E1202" s="2">
        <v>0</v>
      </c>
      <c r="F1202" s="2">
        <v>0</v>
      </c>
      <c r="G1202" s="3">
        <f t="shared" ref="G1202:G1206" si="44">B1202/1000*C1202+B1202/500*D1202</f>
        <v>149329.34976000001</v>
      </c>
      <c r="H1202" s="3">
        <f t="shared" ref="H1202:H1206" si="45">ABS(C1202-ROUND(C1202,0))+ABS(D1202-ROUND(D1202,0))</f>
        <v>0.49999999999272404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9000</v>
      </c>
      <c r="D1203" s="2">
        <f>BILANCA!E199</f>
        <v>16446.34</v>
      </c>
      <c r="E1203" s="2">
        <v>0</v>
      </c>
      <c r="F1203" s="2">
        <v>0</v>
      </c>
      <c r="G1203" s="3">
        <f t="shared" si="44"/>
        <v>8085.2872400000006</v>
      </c>
      <c r="H1203" s="3">
        <f t="shared" si="45"/>
        <v>0.34000000000014552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6431.58</v>
      </c>
      <c r="E1251" s="2">
        <v>0</v>
      </c>
      <c r="F1251" s="2">
        <v>0</v>
      </c>
      <c r="G1251" s="3">
        <f>B1251/1000*C1251+B1251/500*D1251</f>
        <v>3100.0215599999997</v>
      </c>
      <c r="H1251" s="3">
        <f>ABS(C1251-ROUND(C1251,0))+ABS(D1251-ROUND(D1251,0))</f>
        <v>0.42000000000007276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19266.669999999998</v>
      </c>
      <c r="E1252" s="2">
        <v>0</v>
      </c>
      <c r="F1252" s="2">
        <v>0</v>
      </c>
      <c r="G1252" s="3">
        <f t="shared" si="38"/>
        <v>9325.0682799999995</v>
      </c>
      <c r="H1252" s="3">
        <f t="shared" si="41"/>
        <v>0.33000000000174623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19266.669999999998</v>
      </c>
      <c r="E1253" s="2">
        <v>0</v>
      </c>
      <c r="F1253" s="2">
        <v>0</v>
      </c>
      <c r="G1253" s="3">
        <f t="shared" si="38"/>
        <v>9363.6016199999995</v>
      </c>
      <c r="H1253" s="3">
        <f t="shared" si="41"/>
        <v>0.33000000000174623</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714270.35</v>
      </c>
      <c r="D1255" s="2">
        <f>BILANCA!E251</f>
        <v>3452982.01</v>
      </c>
      <c r="E1255" s="2">
        <v>0</v>
      </c>
      <c r="F1255" s="2">
        <v>0</v>
      </c>
      <c r="G1255" s="3">
        <f t="shared" si="38"/>
        <v>1866957.4206499998</v>
      </c>
      <c r="H1255" s="3">
        <f t="shared" si="41"/>
        <v>0.35999999975319952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758549.35</v>
      </c>
      <c r="D1256" s="2">
        <f>BILANCA!E252</f>
        <v>3070740.09</v>
      </c>
      <c r="E1256" s="2">
        <v>0</v>
      </c>
      <c r="F1256" s="2">
        <v>0</v>
      </c>
      <c r="G1256" s="3">
        <f t="shared" si="38"/>
        <v>1697407.2643799998</v>
      </c>
      <c r="H1256" s="3">
        <f t="shared" si="41"/>
        <v>0.43999999982770532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758549.35</v>
      </c>
      <c r="D1257" s="2">
        <f>BILANCA!E253</f>
        <v>3070740.09</v>
      </c>
      <c r="E1257" s="2">
        <v>0</v>
      </c>
      <c r="F1257" s="2">
        <v>0</v>
      </c>
      <c r="G1257" s="3">
        <f t="shared" si="38"/>
        <v>1704307.2939099998</v>
      </c>
      <c r="H1257" s="3">
        <f t="shared" si="41"/>
        <v>0.43999999982770532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-54052.840000000004</v>
      </c>
      <c r="D1259" s="2">
        <f>BILANCA!E255</f>
        <v>-427097.42000000004</v>
      </c>
      <c r="E1259" s="2">
        <v>0</v>
      </c>
      <c r="F1259" s="2">
        <v>0</v>
      </c>
      <c r="G1259" s="3">
        <f t="shared" si="38"/>
        <v>-226153.67232000001</v>
      </c>
      <c r="H1259" s="3">
        <f t="shared" si="41"/>
        <v>0.58000000003812602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1255.31</v>
      </c>
      <c r="D1260" s="2">
        <f>BILANCA!E256</f>
        <v>0</v>
      </c>
      <c r="E1260" s="2">
        <v>0</v>
      </c>
      <c r="F1260" s="2">
        <v>0</v>
      </c>
      <c r="G1260" s="3">
        <f t="shared" si="38"/>
        <v>313.82749999999999</v>
      </c>
      <c r="H1260" s="3">
        <f t="shared" si="41"/>
        <v>0.30999999999994543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1255.31</v>
      </c>
      <c r="D1262" s="2">
        <f>BILANCA!E258</f>
        <v>0</v>
      </c>
      <c r="E1262" s="2">
        <v>0</v>
      </c>
      <c r="F1262" s="2">
        <v>0</v>
      </c>
      <c r="G1262" s="3">
        <f t="shared" si="38"/>
        <v>316.33812</v>
      </c>
      <c r="H1262" s="3">
        <f t="shared" si="41"/>
        <v>0.30999999999994543</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55308.15</v>
      </c>
      <c r="D1264" s="2">
        <f>BILANCA!E260</f>
        <v>427097.42000000004</v>
      </c>
      <c r="E1264" s="2">
        <v>0</v>
      </c>
      <c r="F1264" s="2">
        <v>0</v>
      </c>
      <c r="G1264" s="3">
        <f t="shared" si="38"/>
        <v>231013.75946000003</v>
      </c>
      <c r="H1264" s="3">
        <f t="shared" si="41"/>
        <v>0.57000000004336471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55308.15</v>
      </c>
      <c r="D1265" s="2">
        <f>BILANCA!E261</f>
        <v>43548.160000000003</v>
      </c>
      <c r="E1265" s="2">
        <v>0</v>
      </c>
      <c r="F1265" s="2">
        <v>0</v>
      </c>
      <c r="G1265" s="3">
        <f t="shared" si="38"/>
        <v>36313.13985</v>
      </c>
      <c r="H1265" s="3">
        <f t="shared" si="41"/>
        <v>0.31000000000494765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383549.26</v>
      </c>
      <c r="E1266" s="2">
        <v>0</v>
      </c>
      <c r="F1266" s="2">
        <v>0</v>
      </c>
      <c r="G1266" s="3">
        <f t="shared" si="38"/>
        <v>196377.22112</v>
      </c>
      <c r="H1266" s="3">
        <f t="shared" si="41"/>
        <v>0.26000000000931323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9773.84</v>
      </c>
      <c r="D1278" s="2">
        <f>BILANCA!E274</f>
        <v>809339.34</v>
      </c>
      <c r="E1278" s="2">
        <v>0</v>
      </c>
      <c r="F1278" s="2">
        <v>0</v>
      </c>
      <c r="G1278" s="3">
        <f t="shared" si="38"/>
        <v>436425.27536000003</v>
      </c>
      <c r="H1278" s="3">
        <f t="shared" si="41"/>
        <v>0.49999999996725819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791923.37</v>
      </c>
      <c r="E1281" s="2">
        <v>0</v>
      </c>
      <c r="F1281" s="2">
        <v>0</v>
      </c>
      <c r="G1281" s="3">
        <f t="shared" si="48"/>
        <v>429222.46654000005</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791923.37</v>
      </c>
      <c r="E1289" s="2">
        <v>0</v>
      </c>
      <c r="F1289" s="2">
        <v>0</v>
      </c>
      <c r="G1289" s="3">
        <f t="shared" si="48"/>
        <v>441893.24046000006</v>
      </c>
      <c r="H1289" s="3">
        <f t="shared" si="49"/>
        <v>0.36999999999534339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3918</v>
      </c>
      <c r="D1291" s="2">
        <f>BILANCA!E287</f>
        <v>10431.82</v>
      </c>
      <c r="E1291" s="2">
        <v>0</v>
      </c>
      <c r="F1291" s="2">
        <v>0</v>
      </c>
      <c r="G1291" s="3">
        <f t="shared" si="48"/>
        <v>6963.64084</v>
      </c>
      <c r="H1291" s="3">
        <f t="shared" si="49"/>
        <v>0.18000000000029104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5242</v>
      </c>
      <c r="D1292" s="2">
        <f>BILANCA!E288</f>
        <v>6828.05</v>
      </c>
      <c r="E1292" s="2">
        <v>0</v>
      </c>
      <c r="F1292" s="2">
        <v>0</v>
      </c>
      <c r="G1292" s="3">
        <f t="shared" si="48"/>
        <v>5329.2641999999996</v>
      </c>
      <c r="H1292" s="3">
        <f t="shared" si="49"/>
        <v>5.0000000000181899E-2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613.84</v>
      </c>
      <c r="D1294" s="2">
        <f>BILANCA!E290</f>
        <v>156.1</v>
      </c>
      <c r="E1294" s="2">
        <v>0</v>
      </c>
      <c r="F1294" s="2">
        <v>0</v>
      </c>
      <c r="G1294" s="3">
        <f t="shared" si="48"/>
        <v>262.99536000000001</v>
      </c>
      <c r="H1294" s="3">
        <f t="shared" si="49"/>
        <v>0.25999999999996248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4791469.59</v>
      </c>
      <c r="D1301" s="2">
        <f>BILANCA!E297</f>
        <v>3327760.46</v>
      </c>
      <c r="E1301" s="2">
        <v>0</v>
      </c>
      <c r="F1301" s="2">
        <v>0</v>
      </c>
      <c r="G1301" s="3">
        <f t="shared" si="38"/>
        <v>3331074.2384099998</v>
      </c>
      <c r="H1301" s="3">
        <f t="shared" si="41"/>
        <v>0.87000000011175871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4791469.59</v>
      </c>
      <c r="D1302" s="2">
        <f>BILANCA!E298</f>
        <v>3327760.46</v>
      </c>
      <c r="E1302" s="2">
        <v>0</v>
      </c>
      <c r="F1302" s="2">
        <v>0</v>
      </c>
      <c r="G1302" s="3">
        <f t="shared" si="38"/>
        <v>3342521.2289199997</v>
      </c>
      <c r="H1302" s="3">
        <f t="shared" si="41"/>
        <v>0.87000000011175871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139606.1</v>
      </c>
      <c r="D1305" s="2">
        <f>BILANCA!E302</f>
        <v>934759.11</v>
      </c>
      <c r="E1305" s="2">
        <v>0</v>
      </c>
      <c r="F1305" s="2">
        <v>0</v>
      </c>
      <c r="G1305" s="3">
        <f t="shared" si="38"/>
        <v>592691.6743999999</v>
      </c>
      <c r="H1305" s="3">
        <f t="shared" si="41"/>
        <v>0.20999999999185093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1958</v>
      </c>
      <c r="D1306" s="2">
        <f>BILANCA!E303</f>
        <v>177724.24</v>
      </c>
      <c r="E1306" s="2">
        <v>0</v>
      </c>
      <c r="F1306" s="2">
        <v>0</v>
      </c>
      <c r="G1306" s="3">
        <f t="shared" si="38"/>
        <v>105792.31807999998</v>
      </c>
      <c r="H1306" s="3">
        <f t="shared" si="41"/>
        <v>0.23999999999068677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538.13</v>
      </c>
      <c r="D1311" s="2">
        <f>BILANCA!E308</f>
        <v>3437.92</v>
      </c>
      <c r="E1311" s="2">
        <v>0</v>
      </c>
      <c r="F1311" s="2">
        <v>0</v>
      </c>
      <c r="G1311" s="3">
        <f t="shared" si="52"/>
        <v>2231.6049700000003</v>
      </c>
      <c r="H1311" s="3">
        <f t="shared" si="41"/>
        <v>0.20999999999992269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769.52</v>
      </c>
      <c r="E1312" s="2">
        <v>0</v>
      </c>
      <c r="F1312" s="2">
        <v>0</v>
      </c>
      <c r="G1312" s="3">
        <f t="shared" si="52"/>
        <v>464.79007999999999</v>
      </c>
      <c r="H1312" s="3">
        <f t="shared" si="41"/>
        <v>0.48000000000001819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2359.16</v>
      </c>
      <c r="D1314" s="2">
        <f>BILANCA!E311</f>
        <v>2359.16</v>
      </c>
      <c r="E1314" s="2">
        <v>0</v>
      </c>
      <c r="F1314" s="2">
        <v>0</v>
      </c>
      <c r="G1314" s="3">
        <f t="shared" si="52"/>
        <v>2151.5539199999998</v>
      </c>
      <c r="H1314" s="3">
        <f t="shared" si="41"/>
        <v>0.31999999999970896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129517.52</v>
      </c>
      <c r="D1338" s="2">
        <f>BILANCA!E335</f>
        <v>173444.25</v>
      </c>
      <c r="E1338" s="2">
        <v>0</v>
      </c>
      <c r="F1338" s="2">
        <v>0</v>
      </c>
      <c r="G1338" s="3">
        <f t="shared" si="52"/>
        <v>156261.17456000001</v>
      </c>
      <c r="H1338" s="3">
        <f t="shared" si="41"/>
        <v>0.72999999999592546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62277.86</v>
      </c>
      <c r="D1339" s="2">
        <f>BILANCA!E336</f>
        <v>103863.87</v>
      </c>
      <c r="E1339" s="2">
        <v>0</v>
      </c>
      <c r="F1339" s="2">
        <v>0</v>
      </c>
      <c r="G1339" s="3">
        <f t="shared" si="52"/>
        <v>88831.842400000009</v>
      </c>
      <c r="H1339" s="3">
        <f t="shared" si="41"/>
        <v>0.27000000000407454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89560.99</v>
      </c>
      <c r="D1340" s="2">
        <f>BILANCA!E337</f>
        <v>113901.09</v>
      </c>
      <c r="E1340" s="2">
        <v>0</v>
      </c>
      <c r="F1340" s="2">
        <v>0</v>
      </c>
      <c r="G1340" s="3">
        <f t="shared" si="52"/>
        <v>104729.84610000001</v>
      </c>
      <c r="H1340" s="3">
        <f t="shared" si="41"/>
        <v>9.9999999991268851E-2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2922.22</v>
      </c>
      <c r="D1341" s="2">
        <f>BILANCA!E338</f>
        <v>216169.06</v>
      </c>
      <c r="E1341" s="2">
        <v>0</v>
      </c>
      <c r="F1341" s="2">
        <v>0</v>
      </c>
      <c r="G1341" s="3">
        <f t="shared" si="52"/>
        <v>144071.17254</v>
      </c>
      <c r="H1341" s="3">
        <f t="shared" si="41"/>
        <v>0.2799999999974716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50233.79</v>
      </c>
      <c r="D1342" s="2">
        <f>BILANCA!E339</f>
        <v>167077.79</v>
      </c>
      <c r="E1342" s="2">
        <v>0</v>
      </c>
      <c r="F1342" s="2">
        <v>0</v>
      </c>
      <c r="G1342" s="3">
        <f t="shared" si="52"/>
        <v>127617.27084000001</v>
      </c>
      <c r="H1342" s="3">
        <f t="shared" si="41"/>
        <v>0.41999999999097781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236</v>
      </c>
      <c r="E1368" s="2">
        <v>0</v>
      </c>
      <c r="F1368" s="2">
        <v>0</v>
      </c>
      <c r="G1368" s="3">
        <f t="shared" si="57"/>
        <v>168.976</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3753.11</v>
      </c>
      <c r="E1382" s="2">
        <v>0</v>
      </c>
      <c r="F1382" s="2">
        <v>0</v>
      </c>
      <c r="G1382" s="3">
        <f t="shared" si="59"/>
        <v>2792.3138400000003</v>
      </c>
      <c r="H1382" s="3">
        <f t="shared" si="60"/>
        <v>0.11000000000012733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2442.4699999999998</v>
      </c>
      <c r="E1383" s="2">
        <v>0</v>
      </c>
      <c r="F1383" s="2">
        <v>0</v>
      </c>
      <c r="G1383" s="3">
        <f t="shared" si="59"/>
        <v>1822.0826199999999</v>
      </c>
      <c r="H1383" s="3">
        <f t="shared" si="60"/>
        <v>0.46999999999979991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1242.1500000000001</v>
      </c>
      <c r="E1387" s="2">
        <v>0</v>
      </c>
      <c r="F1387" s="2">
        <v>0</v>
      </c>
      <c r="G1387" s="3">
        <f t="shared" si="59"/>
        <v>936.58110000000011</v>
      </c>
      <c r="H1387" s="3">
        <f t="shared" si="60"/>
        <v>0.15000000000009095</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4791469.59</v>
      </c>
      <c r="D1390" s="2">
        <f>BILANCA!E387</f>
        <v>3159246.76</v>
      </c>
      <c r="E1390" s="2">
        <v>0</v>
      </c>
      <c r="F1390" s="2">
        <v>0</v>
      </c>
      <c r="G1390" s="3">
        <f t="shared" ref="G1390:G1399" si="61">B1390/1000*C1390+B1390/500*D1390</f>
        <v>4221785.9818000002</v>
      </c>
      <c r="H1390" s="3">
        <f t="shared" ref="H1390:H1399" si="62">ABS(C1390-ROUND(C1390,0))+ABS(D1390-ROUND(D1390,0))</f>
        <v>0.65000000037252903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168513.7</v>
      </c>
      <c r="E1394" s="2">
        <v>0</v>
      </c>
      <c r="F1394" s="2">
        <v>0</v>
      </c>
      <c r="G1394" s="3">
        <f t="shared" si="61"/>
        <v>129418.52160000001</v>
      </c>
      <c r="H1394" s="3">
        <f t="shared" si="62"/>
        <v>0.29999999998835847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2165090.09</v>
      </c>
      <c r="D1503" s="2">
        <f>'RAS-funkcijski'!E107</f>
        <v>4302972.97</v>
      </c>
      <c r="E1503" s="2">
        <v>0</v>
      </c>
      <c r="F1503" s="2">
        <v>0</v>
      </c>
      <c r="G1503" s="3">
        <f t="shared" si="52"/>
        <v>1109416.7110899999</v>
      </c>
      <c r="H1503" s="3">
        <f t="shared" si="63"/>
        <v>0.12000000011175871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2165090.09</v>
      </c>
      <c r="D1505" s="2">
        <f>'RAS-funkcijski'!E109</f>
        <v>4302972.97</v>
      </c>
      <c r="E1505" s="2">
        <v>0</v>
      </c>
      <c r="F1505" s="2">
        <v>0</v>
      </c>
      <c r="G1505" s="3">
        <f t="shared" si="52"/>
        <v>1130958.78315</v>
      </c>
      <c r="H1505" s="3">
        <f t="shared" si="63"/>
        <v>0.12000000011175871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2165090.09</v>
      </c>
      <c r="D1537" s="14">
        <f>'RAS-funkcijski'!E141</f>
        <v>4302972.97</v>
      </c>
      <c r="E1537" s="14">
        <v>0</v>
      </c>
      <c r="F1537" s="14">
        <v>0</v>
      </c>
      <c r="G1537" s="15">
        <f t="shared" si="52"/>
        <v>1475631.9361100001</v>
      </c>
      <c r="H1537" s="15">
        <f t="shared" si="63"/>
        <v>0.12000000011175871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132997.69</v>
      </c>
      <c r="E1538" s="7">
        <v>0</v>
      </c>
      <c r="F1538" s="7">
        <v>0</v>
      </c>
      <c r="G1538" s="8">
        <f t="shared" si="52"/>
        <v>265.99538000000001</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123128.7</v>
      </c>
      <c r="E1539" s="2">
        <v>0</v>
      </c>
      <c r="F1539" s="2">
        <v>0</v>
      </c>
      <c r="G1539" s="3">
        <f t="shared" si="52"/>
        <v>492.51479999999998</v>
      </c>
      <c r="H1539" s="3">
        <f t="shared" si="63"/>
        <v>0.30000000000291038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123128.7</v>
      </c>
      <c r="E1540" s="2">
        <v>0</v>
      </c>
      <c r="F1540" s="2">
        <v>0</v>
      </c>
      <c r="G1540" s="3">
        <f t="shared" si="52"/>
        <v>738.7722</v>
      </c>
      <c r="H1540" s="3">
        <f t="shared" si="63"/>
        <v>0.30000000000291038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123128.7</v>
      </c>
      <c r="E1542" s="2">
        <v>0</v>
      </c>
      <c r="F1542" s="2">
        <v>0</v>
      </c>
      <c r="G1542" s="3">
        <f t="shared" si="52"/>
        <v>1231.287</v>
      </c>
      <c r="H1542" s="3">
        <f t="shared" si="63"/>
        <v>0.30000000000291038</v>
      </c>
      <c r="I1542" s="11">
        <f t="shared" si="64"/>
        <v>369.38610000358352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9868.99</v>
      </c>
      <c r="E1555" s="2">
        <v>0</v>
      </c>
      <c r="F1555" s="2">
        <v>0</v>
      </c>
      <c r="G1555" s="3">
        <f t="shared" si="52"/>
        <v>355.28363999999999</v>
      </c>
      <c r="H1555" s="3">
        <f t="shared" si="63"/>
        <v>1.0000000000218279E-2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7901.35</v>
      </c>
      <c r="E1556" s="2">
        <v>0</v>
      </c>
      <c r="F1556" s="2">
        <v>0</v>
      </c>
      <c r="G1556" s="3">
        <f t="shared" si="52"/>
        <v>300.25130000000001</v>
      </c>
      <c r="H1556" s="3">
        <f t="shared" si="63"/>
        <v>0.3500000000003638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7901.35</v>
      </c>
      <c r="E1558" s="2">
        <v>0</v>
      </c>
      <c r="F1558" s="2">
        <v>0</v>
      </c>
      <c r="G1558" s="3">
        <f t="shared" si="52"/>
        <v>331.85670000000005</v>
      </c>
      <c r="H1558" s="3">
        <f t="shared" si="63"/>
        <v>0.3500000000003638</v>
      </c>
      <c r="I1558" s="11">
        <f t="shared" si="66"/>
        <v>116.14984500012075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1967.64</v>
      </c>
      <c r="E1563" s="2">
        <v>0</v>
      </c>
      <c r="F1563" s="2">
        <v>0</v>
      </c>
      <c r="G1563" s="3">
        <f t="shared" si="52"/>
        <v>102.31728</v>
      </c>
      <c r="H1563" s="3">
        <f t="shared" si="63"/>
        <v>0.35999999999989996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1967.64</v>
      </c>
      <c r="E1569" s="2">
        <v>0</v>
      </c>
      <c r="F1569" s="2">
        <v>0</v>
      </c>
      <c r="G1569" s="3">
        <f t="shared" si="52"/>
        <v>125.92896</v>
      </c>
      <c r="H1569" s="3">
        <f t="shared" si="63"/>
        <v>0.35999999999989996</v>
      </c>
      <c r="I1569" s="11">
        <f t="shared" si="67"/>
        <v>45.334425599987405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204994.86</v>
      </c>
      <c r="D1582" s="7"/>
      <c r="E1582" s="7">
        <v>0</v>
      </c>
      <c r="F1582" s="7">
        <v>0</v>
      </c>
      <c r="G1582" s="8">
        <f t="shared" ref="G1582:G1686" si="70">B1582/1000*C1582</f>
        <v>204.99485999999999</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5025711.58</v>
      </c>
      <c r="D1583" s="2">
        <v>0</v>
      </c>
      <c r="E1583" s="2">
        <v>0</v>
      </c>
      <c r="F1583" s="2">
        <v>0</v>
      </c>
      <c r="G1583" s="3">
        <f t="shared" si="70"/>
        <v>10051.42316</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341306.42</v>
      </c>
      <c r="D1584" s="2">
        <v>0</v>
      </c>
      <c r="E1584" s="2">
        <v>0</v>
      </c>
      <c r="F1584" s="2">
        <v>0</v>
      </c>
      <c r="G1584" s="3">
        <f t="shared" si="70"/>
        <v>1023.91926</v>
      </c>
      <c r="H1584" s="3">
        <f t="shared" si="71"/>
        <v>0.41999999998370185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2673002.0700000003</v>
      </c>
      <c r="D1585" s="2">
        <v>0</v>
      </c>
      <c r="E1585" s="2">
        <v>0</v>
      </c>
      <c r="F1585" s="2">
        <v>0</v>
      </c>
      <c r="G1585" s="3">
        <f t="shared" si="70"/>
        <v>10692.008280000002</v>
      </c>
      <c r="H1585" s="3">
        <f t="shared" si="71"/>
        <v>7.0000000298023224E-2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1029282.42</v>
      </c>
      <c r="D1586" s="2">
        <v>0</v>
      </c>
      <c r="E1586" s="2">
        <v>0</v>
      </c>
      <c r="F1586" s="2">
        <v>0</v>
      </c>
      <c r="G1586" s="3">
        <f t="shared" si="70"/>
        <v>5146.4121000000005</v>
      </c>
      <c r="H1586" s="3">
        <f t="shared" si="71"/>
        <v>0.42000000004190952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760784.49</v>
      </c>
      <c r="D1587" s="2">
        <v>0</v>
      </c>
      <c r="E1587" s="2">
        <v>0</v>
      </c>
      <c r="F1587" s="2">
        <v>0</v>
      </c>
      <c r="G1587" s="3">
        <f t="shared" si="70"/>
        <v>4564.70694</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1089.46</v>
      </c>
      <c r="D1588" s="2">
        <v>0</v>
      </c>
      <c r="E1588" s="2">
        <v>0</v>
      </c>
      <c r="F1588" s="2">
        <v>0</v>
      </c>
      <c r="G1588" s="3">
        <f t="shared" si="70"/>
        <v>7.62622</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881845.7</v>
      </c>
      <c r="D1593" s="2">
        <v>0</v>
      </c>
      <c r="E1593" s="2">
        <v>0</v>
      </c>
      <c r="F1593" s="2">
        <v>0</v>
      </c>
      <c r="G1593" s="3">
        <f t="shared" si="70"/>
        <v>10582.1484</v>
      </c>
      <c r="H1593" s="3">
        <f t="shared" si="71"/>
        <v>0.30000000004656613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2005927.84</v>
      </c>
      <c r="D1594" s="2">
        <v>0</v>
      </c>
      <c r="E1594" s="2">
        <v>0</v>
      </c>
      <c r="F1594" s="2">
        <v>0</v>
      </c>
      <c r="G1594" s="3">
        <f t="shared" si="70"/>
        <v>26077.06192</v>
      </c>
      <c r="H1594" s="3">
        <f t="shared" si="71"/>
        <v>0.15999999991618097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5475.25</v>
      </c>
      <c r="D1601" s="2">
        <v>0</v>
      </c>
      <c r="E1601" s="2">
        <v>0</v>
      </c>
      <c r="F1601" s="2">
        <v>0</v>
      </c>
      <c r="G1601" s="3">
        <f>B1601/1000*C1601</f>
        <v>109.505</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4623263.0500000007</v>
      </c>
      <c r="D1602" s="2">
        <v>0</v>
      </c>
      <c r="E1602" s="2">
        <v>0</v>
      </c>
      <c r="F1602" s="2">
        <v>0</v>
      </c>
      <c r="G1602" s="3">
        <f t="shared" si="70"/>
        <v>97088.524050000022</v>
      </c>
      <c r="H1602" s="3">
        <f t="shared" si="71"/>
        <v>5.000000074505806E-2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338507.39</v>
      </c>
      <c r="D1603" s="2">
        <v>0</v>
      </c>
      <c r="E1603" s="2">
        <v>0</v>
      </c>
      <c r="F1603" s="2">
        <v>0</v>
      </c>
      <c r="G1603" s="3">
        <f t="shared" si="70"/>
        <v>7447.1625800000002</v>
      </c>
      <c r="H1603" s="3">
        <f t="shared" si="71"/>
        <v>0.39000000001396984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2603679.41</v>
      </c>
      <c r="D1604" s="2">
        <v>0</v>
      </c>
      <c r="E1604" s="2">
        <v>0</v>
      </c>
      <c r="F1604" s="2">
        <v>0</v>
      </c>
      <c r="G1604" s="3">
        <f t="shared" si="70"/>
        <v>59884.626430000004</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1013555.41</v>
      </c>
      <c r="D1605" s="2">
        <v>0</v>
      </c>
      <c r="E1605" s="2">
        <v>0</v>
      </c>
      <c r="F1605" s="2">
        <v>0</v>
      </c>
      <c r="G1605" s="3">
        <f t="shared" si="70"/>
        <v>24325.329840000002</v>
      </c>
      <c r="H1605" s="3">
        <f t="shared" si="71"/>
        <v>0.41000000003259629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734395.13</v>
      </c>
      <c r="D1606" s="2">
        <v>0</v>
      </c>
      <c r="E1606" s="2">
        <v>0</v>
      </c>
      <c r="F1606" s="2">
        <v>0</v>
      </c>
      <c r="G1606" s="3">
        <f t="shared" si="70"/>
        <v>18359.878250000002</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970.56</v>
      </c>
      <c r="D1607" s="2">
        <v>0</v>
      </c>
      <c r="E1607" s="2">
        <v>0</v>
      </c>
      <c r="F1607" s="2">
        <v>0</v>
      </c>
      <c r="G1607" s="3">
        <f t="shared" si="70"/>
        <v>25.234559999999998</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854758.31</v>
      </c>
      <c r="D1612" s="2">
        <v>0</v>
      </c>
      <c r="E1612" s="2">
        <v>0</v>
      </c>
      <c r="F1612" s="2">
        <v>0</v>
      </c>
      <c r="G1612" s="3">
        <f t="shared" si="70"/>
        <v>26497.507610000001</v>
      </c>
      <c r="H1612" s="3">
        <f t="shared" si="71"/>
        <v>0.31000000005587935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1675837</v>
      </c>
      <c r="D1613" s="2">
        <v>0</v>
      </c>
      <c r="E1613" s="2">
        <v>0</v>
      </c>
      <c r="F1613" s="2">
        <v>0</v>
      </c>
      <c r="G1613" s="3">
        <f t="shared" si="70"/>
        <v>53626.784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5239.25</v>
      </c>
      <c r="D1620" s="2">
        <v>0</v>
      </c>
      <c r="E1620" s="2">
        <v>0</v>
      </c>
      <c r="F1620" s="2">
        <v>0</v>
      </c>
      <c r="G1620" s="3">
        <f>B1620/1000*C1620</f>
        <v>204.33074999999999</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607443.38999999966</v>
      </c>
      <c r="D1621" s="2">
        <v>0</v>
      </c>
      <c r="E1621" s="2">
        <v>0</v>
      </c>
      <c r="F1621" s="2">
        <v>0</v>
      </c>
      <c r="G1621" s="3">
        <f t="shared" si="70"/>
        <v>24297.735599999985</v>
      </c>
      <c r="H1621" s="3">
        <f t="shared" si="71"/>
        <v>0.38999999966472387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320268.93</v>
      </c>
      <c r="D1622" s="2">
        <v>0</v>
      </c>
      <c r="E1622" s="2">
        <v>0</v>
      </c>
      <c r="F1622" s="2">
        <v>0</v>
      </c>
      <c r="G1622" s="3">
        <f t="shared" si="70"/>
        <v>13131.02613</v>
      </c>
      <c r="H1622" s="3">
        <f t="shared" si="71"/>
        <v>7.0000000006984919E-2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103863.87</v>
      </c>
      <c r="D1628" s="2">
        <v>0</v>
      </c>
      <c r="E1628" s="2">
        <v>0</v>
      </c>
      <c r="F1628" s="2">
        <v>0</v>
      </c>
      <c r="G1628" s="3">
        <f t="shared" si="70"/>
        <v>4881.6018899999999</v>
      </c>
      <c r="H1628" s="3">
        <f t="shared" si="71"/>
        <v>0.13000000000465661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50650.509999999995</v>
      </c>
      <c r="D1634" s="2">
        <v>0</v>
      </c>
      <c r="E1634" s="2">
        <v>0</v>
      </c>
      <c r="F1634" s="2">
        <v>0</v>
      </c>
      <c r="G1634" s="3">
        <f t="shared" si="70"/>
        <v>2684.4770299999996</v>
      </c>
      <c r="H1634" s="3">
        <f t="shared" si="71"/>
        <v>0.49000000000523869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42488.39</v>
      </c>
      <c r="D1635" s="2">
        <v>0</v>
      </c>
      <c r="E1635" s="2">
        <v>0</v>
      </c>
      <c r="F1635" s="2">
        <v>0</v>
      </c>
      <c r="G1635" s="3">
        <f t="shared" si="70"/>
        <v>2294.3730599999999</v>
      </c>
      <c r="H1635" s="3">
        <f t="shared" si="71"/>
        <v>0.38999999999941792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5675.82</v>
      </c>
      <c r="D1636" s="2">
        <v>0</v>
      </c>
      <c r="E1636" s="2">
        <v>0</v>
      </c>
      <c r="F1636" s="2">
        <v>0</v>
      </c>
      <c r="G1636" s="3">
        <f t="shared" si="70"/>
        <v>312.17009999999999</v>
      </c>
      <c r="H1636" s="3">
        <f t="shared" si="71"/>
        <v>0.18000000000029104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0.02</v>
      </c>
      <c r="D1637" s="2">
        <v>0</v>
      </c>
      <c r="E1637" s="2">
        <v>0</v>
      </c>
      <c r="F1637" s="2">
        <v>0</v>
      </c>
      <c r="G1637" s="3">
        <f t="shared" si="70"/>
        <v>1.1200000000000001E-3</v>
      </c>
      <c r="H1637" s="3">
        <f t="shared" si="71"/>
        <v>0.02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2486.2800000000002</v>
      </c>
      <c r="D1638" s="2">
        <v>0</v>
      </c>
      <c r="E1638" s="2">
        <v>0</v>
      </c>
      <c r="F1638" s="2">
        <v>0</v>
      </c>
      <c r="G1638" s="3">
        <f t="shared" si="70"/>
        <v>141.71796000000001</v>
      </c>
      <c r="H1638" s="3">
        <f t="shared" si="71"/>
        <v>0.28000000000020009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53213.36</v>
      </c>
      <c r="D1664" s="2">
        <v>0</v>
      </c>
      <c r="E1664" s="2">
        <v>0</v>
      </c>
      <c r="F1664" s="2">
        <v>0</v>
      </c>
      <c r="G1664" s="3">
        <f t="shared" si="70"/>
        <v>4416.7088800000001</v>
      </c>
      <c r="H1664" s="3">
        <f t="shared" si="71"/>
        <v>0.36000000000058208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52582.11</v>
      </c>
      <c r="D1665" s="2">
        <v>0</v>
      </c>
      <c r="E1665" s="2">
        <v>0</v>
      </c>
      <c r="F1665" s="2">
        <v>0</v>
      </c>
      <c r="G1665" s="3">
        <f t="shared" si="70"/>
        <v>4416.8972400000002</v>
      </c>
      <c r="H1665" s="3">
        <f t="shared" si="71"/>
        <v>0.11000000000058208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631.25</v>
      </c>
      <c r="D1668" s="2">
        <v>0</v>
      </c>
      <c r="E1668" s="2">
        <v>0</v>
      </c>
      <c r="F1668" s="2">
        <v>0</v>
      </c>
      <c r="G1668" s="3">
        <f t="shared" si="70"/>
        <v>54.918749999999996</v>
      </c>
      <c r="H1668" s="3">
        <f t="shared" si="71"/>
        <v>0.25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216169.06</v>
      </c>
      <c r="D1669" s="2">
        <v>0</v>
      </c>
      <c r="E1669" s="2">
        <v>0</v>
      </c>
      <c r="F1669" s="2">
        <v>0</v>
      </c>
      <c r="G1669" s="3">
        <f t="shared" si="70"/>
        <v>19022.877279999997</v>
      </c>
      <c r="H1669" s="3">
        <f t="shared" si="71"/>
        <v>5.9999999997671694E-2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214889.06</v>
      </c>
      <c r="D1670" s="2">
        <v>0</v>
      </c>
      <c r="E1670" s="2">
        <v>0</v>
      </c>
      <c r="F1670" s="2">
        <v>0</v>
      </c>
      <c r="G1670" s="3">
        <f t="shared" si="70"/>
        <v>19125.126339999999</v>
      </c>
      <c r="H1670" s="3">
        <f t="shared" si="71"/>
        <v>5.9999999997671694E-2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1280</v>
      </c>
      <c r="D1671" s="2">
        <v>0</v>
      </c>
      <c r="E1671" s="2">
        <v>0</v>
      </c>
      <c r="F1671" s="2">
        <v>0</v>
      </c>
      <c r="G1671" s="3">
        <f t="shared" si="70"/>
        <v>115.19999999999999</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236</v>
      </c>
      <c r="D1680" s="2">
        <v>0</v>
      </c>
      <c r="E1680" s="2">
        <v>0</v>
      </c>
      <c r="F1680" s="2">
        <v>0</v>
      </c>
      <c r="G1680" s="3">
        <f>B1680/1000*C1680</f>
        <v>23.364000000000001</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287174.46000000002</v>
      </c>
      <c r="D1681" s="2">
        <v>0</v>
      </c>
      <c r="E1681" s="2">
        <v>0</v>
      </c>
      <c r="F1681" s="2">
        <v>0</v>
      </c>
      <c r="G1681" s="3">
        <f t="shared" si="70"/>
        <v>28717.446000000004</v>
      </c>
      <c r="H1681" s="3">
        <f t="shared" si="71"/>
        <v>0.46000000002095476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7046.92</v>
      </c>
      <c r="D1682" s="2">
        <v>0</v>
      </c>
      <c r="E1682" s="2">
        <v>0</v>
      </c>
      <c r="F1682" s="2">
        <v>0</v>
      </c>
      <c r="G1682" s="3">
        <f t="shared" si="70"/>
        <v>711.73892000000001</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113049.75</v>
      </c>
      <c r="D1683" s="2">
        <v>0</v>
      </c>
      <c r="E1683" s="2">
        <v>0</v>
      </c>
      <c r="F1683" s="2">
        <v>0</v>
      </c>
      <c r="G1683" s="3">
        <f t="shared" si="70"/>
        <v>11531.074499999999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167077.79</v>
      </c>
      <c r="D1684" s="2">
        <v>0</v>
      </c>
      <c r="E1684" s="2">
        <v>0</v>
      </c>
      <c r="F1684" s="2">
        <v>0</v>
      </c>
      <c r="G1684" s="3">
        <f t="shared" si="70"/>
        <v>17209.01237</v>
      </c>
      <c r="H1684" s="3">
        <f t="shared" si="71"/>
        <v>0.20999999999185093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96" zoomScaleNormal="96"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33667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2086058.4299999997</v>
      </c>
      <c r="I17" s="275">
        <f>'PR-RAS'!E6</f>
        <v>4193675.91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1609357.76</v>
      </c>
      <c r="I18" s="275">
        <f>'PR-RAS'!E152</f>
        <v>1859752.18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54052.840000000149</v>
      </c>
      <c r="I20" s="275">
        <f>'PR-RAS'!E650</f>
        <v>427097.41999999963</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771534.66999999993</v>
      </c>
      <c r="I22" s="275">
        <f>BILANCA!E7</f>
        <v>3083873.5800000005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147730.54</v>
      </c>
      <c r="I23" s="275">
        <f>BILANCA!E69</f>
        <v>995818.49000000011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204994.86000000002</v>
      </c>
      <c r="I24" s="275">
        <f>BILANCA!E177</f>
        <v>626710.06000000006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714270.35</v>
      </c>
      <c r="I25" s="275">
        <f>BILANCA!E251</f>
        <v>3452982.01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2165090.09</v>
      </c>
      <c r="I31" s="275">
        <f>'RAS-funkcijski'!E141</f>
        <v>4302972.97</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132997.69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9868.99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204994.86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607443.38999999966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320268.93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287174.46000000002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2086058.4299999997</v>
      </c>
      <c r="E6" s="60">
        <f>E7+E43+E49+E82+E106+E125+E134+E140</f>
        <v>4193675.91</v>
      </c>
      <c r="F6" s="45">
        <f t="shared" ref="F6:F132" si="0">IF(D6&lt;&gt;0,IF(E6/D6&gt;=100,"&gt;&gt;100",E6/D6*100),"-")</f>
        <v>201.03348255686208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578775.96</v>
      </c>
      <c r="E49" s="60">
        <f>E50+E53+E58+E61+E64+E68+E71+E74+E77</f>
        <v>1220336.8900000001</v>
      </c>
      <c r="F49" s="45">
        <f t="shared" si="0"/>
        <v>210.84788836080892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4970</v>
      </c>
      <c r="F53" s="45" t="str">
        <f t="shared" si="0"/>
        <v>-</v>
      </c>
    </row>
    <row r="54" spans="1:6" ht="12.75" customHeight="1" x14ac:dyDescent="0.2">
      <c r="A54" s="63">
        <v>6321</v>
      </c>
      <c r="B54" s="65" t="s">
        <v>111</v>
      </c>
      <c r="C54" s="247" t="s">
        <v>112</v>
      </c>
      <c r="D54" s="194">
        <v>0</v>
      </c>
      <c r="E54" s="194">
        <v>4970</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273000</v>
      </c>
      <c r="E68" s="60">
        <f t="shared" si="11"/>
        <v>462322.36</v>
      </c>
      <c r="F68" s="45">
        <f t="shared" si="0"/>
        <v>169.34884981684982</v>
      </c>
    </row>
    <row r="69" spans="1:6" ht="12.75" customHeight="1" x14ac:dyDescent="0.2">
      <c r="A69" s="63" t="s">
        <v>141</v>
      </c>
      <c r="B69" s="64" t="s">
        <v>142</v>
      </c>
      <c r="C69" s="247" t="s">
        <v>141</v>
      </c>
      <c r="D69" s="194">
        <v>173000</v>
      </c>
      <c r="E69" s="194">
        <v>263000</v>
      </c>
      <c r="F69" s="45">
        <f t="shared" si="0"/>
        <v>152.02312138728325</v>
      </c>
    </row>
    <row r="70" spans="1:6" ht="24" x14ac:dyDescent="0.2">
      <c r="A70" s="63" t="s">
        <v>143</v>
      </c>
      <c r="B70" s="64" t="s">
        <v>144</v>
      </c>
      <c r="C70" s="247" t="s">
        <v>143</v>
      </c>
      <c r="D70" s="194">
        <v>100000</v>
      </c>
      <c r="E70" s="194">
        <v>199322.36</v>
      </c>
      <c r="F70" s="45">
        <f t="shared" si="0"/>
        <v>199.32235999999997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305775.96000000002</v>
      </c>
      <c r="E74" s="60">
        <f t="shared" si="13"/>
        <v>753044.53</v>
      </c>
      <c r="F74" s="45">
        <f t="shared" si="0"/>
        <v>246.27329434269453</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305775.96000000002</v>
      </c>
      <c r="E76" s="194">
        <v>753044.53</v>
      </c>
      <c r="F76" s="45">
        <f t="shared" si="0"/>
        <v>246.27329434269453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174235.46</v>
      </c>
      <c r="E106" s="60">
        <f>E107+E112+E120+E124</f>
        <v>153840.65</v>
      </c>
      <c r="F106" s="45">
        <f t="shared" si="0"/>
        <v>88.294684675553412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174235.46</v>
      </c>
      <c r="E112" s="60">
        <f t="shared" si="20"/>
        <v>153840.65</v>
      </c>
      <c r="F112" s="45">
        <f t="shared" si="0"/>
        <v>88.294684675553412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174235.46</v>
      </c>
      <c r="E117" s="194">
        <v>153840.65</v>
      </c>
      <c r="F117" s="45">
        <f t="shared" si="0"/>
        <v>88.294684675553412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129185</v>
      </c>
      <c r="E125" s="60">
        <f t="shared" si="22"/>
        <v>120570.87</v>
      </c>
      <c r="F125" s="45">
        <f t="shared" si="0"/>
        <v>93.33194256299106</v>
      </c>
    </row>
    <row r="126" spans="1:6" ht="12.75" customHeight="1" x14ac:dyDescent="0.2">
      <c r="A126" s="63">
        <v>661</v>
      </c>
      <c r="B126" s="65" t="s">
        <v>255</v>
      </c>
      <c r="C126" s="247" t="s">
        <v>256</v>
      </c>
      <c r="D126" s="60">
        <f t="shared" ref="D126:E126" si="23">SUM(D127:D128)</f>
        <v>94909</v>
      </c>
      <c r="E126" s="60">
        <f t="shared" si="23"/>
        <v>89870.87</v>
      </c>
      <c r="F126" s="45">
        <f t="shared" si="0"/>
        <v>94.691620394272405</v>
      </c>
    </row>
    <row r="127" spans="1:6" ht="12.75" customHeight="1" x14ac:dyDescent="0.2">
      <c r="A127" s="63">
        <v>6614</v>
      </c>
      <c r="B127" s="65" t="s">
        <v>257</v>
      </c>
      <c r="C127" s="247" t="s">
        <v>258</v>
      </c>
      <c r="D127" s="194">
        <v>1483.64</v>
      </c>
      <c r="E127" s="194">
        <v>724.67</v>
      </c>
      <c r="F127" s="45">
        <f t="shared" si="0"/>
        <v>48.844059205737231</v>
      </c>
    </row>
    <row r="128" spans="1:6" ht="12.75" customHeight="1" x14ac:dyDescent="0.2">
      <c r="A128" s="63">
        <v>6615</v>
      </c>
      <c r="B128" s="65" t="s">
        <v>259</v>
      </c>
      <c r="C128" s="247" t="s">
        <v>260</v>
      </c>
      <c r="D128" s="194">
        <v>93425.36</v>
      </c>
      <c r="E128" s="194">
        <v>89146.2</v>
      </c>
      <c r="F128" s="45">
        <f t="shared" si="0"/>
        <v>95.419701888223912</v>
      </c>
    </row>
    <row r="129" spans="1:6" ht="36" x14ac:dyDescent="0.2">
      <c r="A129" s="63">
        <v>663</v>
      </c>
      <c r="B129" s="182" t="s">
        <v>261</v>
      </c>
      <c r="C129" s="247" t="s">
        <v>262</v>
      </c>
      <c r="D129" s="60">
        <f t="shared" ref="D129:E129" si="24">SUM(D130:D133)</f>
        <v>34276</v>
      </c>
      <c r="E129" s="60">
        <f t="shared" si="24"/>
        <v>30700</v>
      </c>
      <c r="F129" s="45">
        <f t="shared" si="0"/>
        <v>89.567043995798812</v>
      </c>
    </row>
    <row r="130" spans="1:6" ht="12.75" customHeight="1" x14ac:dyDescent="0.2">
      <c r="A130" s="63">
        <v>6631</v>
      </c>
      <c r="B130" s="65" t="s">
        <v>263</v>
      </c>
      <c r="C130" s="247" t="s">
        <v>264</v>
      </c>
      <c r="D130" s="194">
        <v>34276</v>
      </c>
      <c r="E130" s="194">
        <v>30700</v>
      </c>
      <c r="F130" s="45">
        <f t="shared" si="0"/>
        <v>89.567043995798812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1203736.3199999998</v>
      </c>
      <c r="E134" s="60">
        <f t="shared" si="25"/>
        <v>2696785.45</v>
      </c>
      <c r="F134" s="45">
        <f t="shared" ref="F134:F229" si="26">IF(D134&lt;&gt;0,IF(E134/D134&gt;=100,"&gt;&gt;100",E134/D134*100),"-")</f>
        <v>224.03456680612584</v>
      </c>
    </row>
    <row r="135" spans="1:6" ht="24" x14ac:dyDescent="0.2">
      <c r="A135" s="63">
        <v>671</v>
      </c>
      <c r="B135" s="182" t="s">
        <v>273</v>
      </c>
      <c r="C135" s="247" t="s">
        <v>274</v>
      </c>
      <c r="D135" s="60">
        <f t="shared" ref="D135:E135" si="27">SUM(D136:D138)</f>
        <v>1203736.3199999998</v>
      </c>
      <c r="E135" s="60">
        <f t="shared" si="27"/>
        <v>2696785.45</v>
      </c>
      <c r="F135" s="45">
        <f t="shared" si="26"/>
        <v>224.03456680612584</v>
      </c>
    </row>
    <row r="136" spans="1:6" ht="12.75" customHeight="1" x14ac:dyDescent="0.2">
      <c r="A136" s="63">
        <v>6711</v>
      </c>
      <c r="B136" s="65" t="s">
        <v>275</v>
      </c>
      <c r="C136" s="247" t="s">
        <v>276</v>
      </c>
      <c r="D136" s="194">
        <v>1052022.96</v>
      </c>
      <c r="E136" s="194">
        <v>1326988.6000000001</v>
      </c>
      <c r="F136" s="45">
        <f t="shared" si="26"/>
        <v>126.13684781176259</v>
      </c>
    </row>
    <row r="137" spans="1:6" ht="24" x14ac:dyDescent="0.2">
      <c r="A137" s="63">
        <v>6712</v>
      </c>
      <c r="B137" s="182" t="s">
        <v>277</v>
      </c>
      <c r="C137" s="247" t="s">
        <v>278</v>
      </c>
      <c r="D137" s="194">
        <v>151713.35999999999</v>
      </c>
      <c r="E137" s="194">
        <v>1369796.85</v>
      </c>
      <c r="F137" s="45">
        <f t="shared" si="26"/>
        <v>902.88478878854198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125.69</v>
      </c>
      <c r="E140" s="60">
        <f t="shared" si="28"/>
        <v>2142.0500000000002</v>
      </c>
      <c r="F140" s="45">
        <f t="shared" si="26"/>
        <v>1704.2326358501075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125.69</v>
      </c>
      <c r="E151" s="194">
        <v>2142.0500000000002</v>
      </c>
      <c r="F151" s="45">
        <f t="shared" si="26"/>
        <v>1704.2326358501075</v>
      </c>
    </row>
    <row r="152" spans="1:6" ht="12.75" customHeight="1" x14ac:dyDescent="0.2">
      <c r="A152" s="63">
        <v>3</v>
      </c>
      <c r="B152" s="64" t="s">
        <v>307</v>
      </c>
      <c r="C152" s="247" t="s">
        <v>13</v>
      </c>
      <c r="D152" s="60">
        <f>D153+D164+D202+D221+D230+D262+D273</f>
        <v>1609357.76</v>
      </c>
      <c r="E152" s="60">
        <f>E153+E164+E202+E221+E230+E262+E273</f>
        <v>1859752.18</v>
      </c>
      <c r="F152" s="45">
        <f t="shared" si="26"/>
        <v>115.55865490094632</v>
      </c>
    </row>
    <row r="153" spans="1:6" ht="12.75" customHeight="1" x14ac:dyDescent="0.2">
      <c r="A153" s="63">
        <v>31</v>
      </c>
      <c r="B153" s="64" t="s">
        <v>308</v>
      </c>
      <c r="C153" s="247" t="s">
        <v>309</v>
      </c>
      <c r="D153" s="60">
        <f t="shared" ref="D153:E153" si="30">D154+D159+D160</f>
        <v>799802.15</v>
      </c>
      <c r="E153" s="60">
        <f t="shared" si="30"/>
        <v>1024840.6</v>
      </c>
      <c r="F153" s="45">
        <f t="shared" si="26"/>
        <v>128.13676482365045</v>
      </c>
    </row>
    <row r="154" spans="1:6" ht="12.75" customHeight="1" x14ac:dyDescent="0.2">
      <c r="A154" s="63">
        <v>311</v>
      </c>
      <c r="B154" s="64" t="s">
        <v>310</v>
      </c>
      <c r="C154" s="247" t="s">
        <v>311</v>
      </c>
      <c r="D154" s="60">
        <f t="shared" ref="D154:E154" si="31">SUM(D155:D158)</f>
        <v>618292.18000000005</v>
      </c>
      <c r="E154" s="60">
        <f t="shared" si="31"/>
        <v>815663</v>
      </c>
      <c r="F154" s="45">
        <f t="shared" si="26"/>
        <v>131.9219337368944</v>
      </c>
    </row>
    <row r="155" spans="1:6" ht="12.75" customHeight="1" x14ac:dyDescent="0.2">
      <c r="A155" s="63">
        <v>3111</v>
      </c>
      <c r="B155" s="64" t="s">
        <v>312</v>
      </c>
      <c r="C155" s="247" t="s">
        <v>313</v>
      </c>
      <c r="D155" s="194">
        <v>618292.18000000005</v>
      </c>
      <c r="E155" s="194">
        <v>803403.52</v>
      </c>
      <c r="F155" s="45">
        <f t="shared" si="26"/>
        <v>129.93913654220887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12259.48</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97008.22</v>
      </c>
      <c r="E159" s="194">
        <v>91781.26</v>
      </c>
      <c r="F159" s="45">
        <f t="shared" si="26"/>
        <v>94.61183804836331</v>
      </c>
    </row>
    <row r="160" spans="1:6" ht="12.75" customHeight="1" x14ac:dyDescent="0.2">
      <c r="A160" s="63">
        <v>313</v>
      </c>
      <c r="B160" s="65" t="s">
        <v>322</v>
      </c>
      <c r="C160" s="247" t="s">
        <v>323</v>
      </c>
      <c r="D160" s="60">
        <f t="shared" ref="D160:E160" si="32">SUM(D161:D163)</f>
        <v>84501.75</v>
      </c>
      <c r="E160" s="60">
        <f t="shared" si="32"/>
        <v>117396.34</v>
      </c>
      <c r="F160" s="45">
        <f t="shared" si="26"/>
        <v>138.92770268071371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84501.75</v>
      </c>
      <c r="E162" s="194">
        <v>117396.34</v>
      </c>
      <c r="F162" s="45">
        <f t="shared" si="26"/>
        <v>138.92770268071371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768429.67</v>
      </c>
      <c r="E164" s="60">
        <f>E165+E170+E178+E188+E189+E194</f>
        <v>831961.8</v>
      </c>
      <c r="F164" s="45">
        <f t="shared" si="26"/>
        <v>108.26778721336983</v>
      </c>
    </row>
    <row r="165" spans="1:6" ht="12.75" customHeight="1" x14ac:dyDescent="0.2">
      <c r="A165" s="63">
        <v>321</v>
      </c>
      <c r="B165" s="64" t="s">
        <v>332</v>
      </c>
      <c r="C165" s="247" t="s">
        <v>333</v>
      </c>
      <c r="D165" s="60">
        <f t="shared" ref="D165:E165" si="33">SUM(D166:D169)</f>
        <v>59285.75</v>
      </c>
      <c r="E165" s="60">
        <f t="shared" si="33"/>
        <v>68861.69</v>
      </c>
      <c r="F165" s="45">
        <f t="shared" si="26"/>
        <v>116.15217822157939</v>
      </c>
    </row>
    <row r="166" spans="1:6" ht="12.75" customHeight="1" x14ac:dyDescent="0.2">
      <c r="A166" s="63">
        <v>3211</v>
      </c>
      <c r="B166" s="64" t="s">
        <v>334</v>
      </c>
      <c r="C166" s="247" t="s">
        <v>335</v>
      </c>
      <c r="D166" s="194">
        <v>21919.95</v>
      </c>
      <c r="E166" s="194">
        <v>35664.639999999999</v>
      </c>
      <c r="F166" s="45">
        <f t="shared" si="26"/>
        <v>162.70402076647073</v>
      </c>
    </row>
    <row r="167" spans="1:6" ht="12.75" customHeight="1" x14ac:dyDescent="0.2">
      <c r="A167" s="63">
        <v>3212</v>
      </c>
      <c r="B167" s="64" t="s">
        <v>336</v>
      </c>
      <c r="C167" s="247" t="s">
        <v>337</v>
      </c>
      <c r="D167" s="194">
        <v>20194.7</v>
      </c>
      <c r="E167" s="194">
        <v>22135.8</v>
      </c>
      <c r="F167" s="45">
        <f t="shared" si="26"/>
        <v>109.61192788206806</v>
      </c>
    </row>
    <row r="168" spans="1:6" ht="12.75" customHeight="1" x14ac:dyDescent="0.2">
      <c r="A168" s="63">
        <v>3213</v>
      </c>
      <c r="B168" s="64" t="s">
        <v>338</v>
      </c>
      <c r="C168" s="247" t="s">
        <v>339</v>
      </c>
      <c r="D168" s="194">
        <v>17171.099999999999</v>
      </c>
      <c r="E168" s="194">
        <v>11061.25</v>
      </c>
      <c r="F168" s="45">
        <f t="shared" si="26"/>
        <v>64.417829958476744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97706.83</v>
      </c>
      <c r="E170" s="60">
        <f t="shared" si="34"/>
        <v>76857.08</v>
      </c>
      <c r="F170" s="45">
        <f t="shared" si="26"/>
        <v>78.66090835205685</v>
      </c>
    </row>
    <row r="171" spans="1:6" ht="12.75" customHeight="1" x14ac:dyDescent="0.2">
      <c r="A171" s="63">
        <v>3221</v>
      </c>
      <c r="B171" s="64" t="s">
        <v>344</v>
      </c>
      <c r="C171" s="247" t="s">
        <v>345</v>
      </c>
      <c r="D171" s="194">
        <v>30799.46</v>
      </c>
      <c r="E171" s="194">
        <v>18330.990000000002</v>
      </c>
      <c r="F171" s="45">
        <f t="shared" si="26"/>
        <v>59.517244782863088</v>
      </c>
    </row>
    <row r="172" spans="1:6" ht="12.75" customHeight="1" x14ac:dyDescent="0.2">
      <c r="A172" s="63">
        <v>3222</v>
      </c>
      <c r="B172" s="64" t="s">
        <v>346</v>
      </c>
      <c r="C172" s="247" t="s">
        <v>347</v>
      </c>
      <c r="D172" s="194">
        <v>919.84</v>
      </c>
      <c r="E172" s="194">
        <v>479.48</v>
      </c>
      <c r="F172" s="45">
        <f t="shared" si="26"/>
        <v>52.12645677509132</v>
      </c>
    </row>
    <row r="173" spans="1:6" ht="12.75" customHeight="1" x14ac:dyDescent="0.2">
      <c r="A173" s="63">
        <v>3223</v>
      </c>
      <c r="B173" s="65" t="s">
        <v>348</v>
      </c>
      <c r="C173" s="247" t="s">
        <v>349</v>
      </c>
      <c r="D173" s="194">
        <v>25709.9</v>
      </c>
      <c r="E173" s="194">
        <v>25234.18</v>
      </c>
      <c r="F173" s="45">
        <f t="shared" si="26"/>
        <v>98.149662192385037</v>
      </c>
    </row>
    <row r="174" spans="1:6" ht="12.75" customHeight="1" x14ac:dyDescent="0.2">
      <c r="A174" s="63">
        <v>3224</v>
      </c>
      <c r="B174" s="65" t="s">
        <v>350</v>
      </c>
      <c r="C174" s="247" t="s">
        <v>351</v>
      </c>
      <c r="D174" s="194">
        <v>19521.61</v>
      </c>
      <c r="E174" s="194">
        <v>18107.55</v>
      </c>
      <c r="F174" s="45">
        <f t="shared" si="26"/>
        <v>92.756437609397992</v>
      </c>
    </row>
    <row r="175" spans="1:6" ht="12.75" customHeight="1" x14ac:dyDescent="0.2">
      <c r="A175" s="63">
        <v>3225</v>
      </c>
      <c r="B175" s="65" t="s">
        <v>352</v>
      </c>
      <c r="C175" s="247" t="s">
        <v>353</v>
      </c>
      <c r="D175" s="194">
        <v>15420.19</v>
      </c>
      <c r="E175" s="194">
        <v>14264.99</v>
      </c>
      <c r="F175" s="45">
        <f t="shared" si="26"/>
        <v>92.508522917032792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5335.83</v>
      </c>
      <c r="E177" s="194">
        <v>439.89</v>
      </c>
      <c r="F177" s="45">
        <f t="shared" si="26"/>
        <v>8.2440782408734918</v>
      </c>
    </row>
    <row r="178" spans="1:6" ht="12.75" customHeight="1" x14ac:dyDescent="0.2">
      <c r="A178" s="63">
        <v>323</v>
      </c>
      <c r="B178" s="65" t="s">
        <v>358</v>
      </c>
      <c r="C178" s="247" t="s">
        <v>359</v>
      </c>
      <c r="D178" s="60">
        <f t="shared" ref="D178:E178" si="35">SUM(D179:D187)</f>
        <v>464268.19</v>
      </c>
      <c r="E178" s="60">
        <f t="shared" si="35"/>
        <v>559549.42000000004</v>
      </c>
      <c r="F178" s="45">
        <f t="shared" si="26"/>
        <v>120.52288570535062</v>
      </c>
    </row>
    <row r="179" spans="1:6" ht="12.75" customHeight="1" x14ac:dyDescent="0.2">
      <c r="A179" s="63">
        <v>3231</v>
      </c>
      <c r="B179" s="65" t="s">
        <v>360</v>
      </c>
      <c r="C179" s="247" t="s">
        <v>361</v>
      </c>
      <c r="D179" s="194">
        <v>13186.88</v>
      </c>
      <c r="E179" s="194">
        <v>19606.04</v>
      </c>
      <c r="F179" s="45">
        <f t="shared" si="26"/>
        <v>148.67838336285763</v>
      </c>
    </row>
    <row r="180" spans="1:6" ht="12.75" customHeight="1" x14ac:dyDescent="0.2">
      <c r="A180" s="63">
        <v>3232</v>
      </c>
      <c r="B180" s="65" t="s">
        <v>362</v>
      </c>
      <c r="C180" s="247" t="s">
        <v>363</v>
      </c>
      <c r="D180" s="194">
        <v>14397.14</v>
      </c>
      <c r="E180" s="194">
        <v>72057.66</v>
      </c>
      <c r="F180" s="45">
        <f t="shared" si="26"/>
        <v>500.49982149232426</v>
      </c>
    </row>
    <row r="181" spans="1:6" ht="12.75" customHeight="1" x14ac:dyDescent="0.2">
      <c r="A181" s="63">
        <v>3233</v>
      </c>
      <c r="B181" s="65" t="s">
        <v>364</v>
      </c>
      <c r="C181" s="247" t="s">
        <v>365</v>
      </c>
      <c r="D181" s="194">
        <v>15576.89</v>
      </c>
      <c r="E181" s="194">
        <v>28409.34</v>
      </c>
      <c r="F181" s="45">
        <f t="shared" si="26"/>
        <v>182.38133542703326</v>
      </c>
    </row>
    <row r="182" spans="1:6" ht="12.75" customHeight="1" x14ac:dyDescent="0.2">
      <c r="A182" s="63">
        <v>3234</v>
      </c>
      <c r="B182" s="65" t="s">
        <v>366</v>
      </c>
      <c r="C182" s="247" t="s">
        <v>367</v>
      </c>
      <c r="D182" s="194">
        <v>3480.79</v>
      </c>
      <c r="E182" s="194">
        <v>10146.6</v>
      </c>
      <c r="F182" s="45">
        <f t="shared" si="26"/>
        <v>291.50279103307008</v>
      </c>
    </row>
    <row r="183" spans="1:6" ht="12.75" customHeight="1" x14ac:dyDescent="0.2">
      <c r="A183" s="63">
        <v>3235</v>
      </c>
      <c r="B183" s="64" t="s">
        <v>368</v>
      </c>
      <c r="C183" s="247" t="s">
        <v>369</v>
      </c>
      <c r="D183" s="194">
        <v>41021.089999999997</v>
      </c>
      <c r="E183" s="194">
        <v>35241.31</v>
      </c>
      <c r="F183" s="45">
        <f t="shared" si="26"/>
        <v>85.910223253453282</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349004.73</v>
      </c>
      <c r="E185" s="194">
        <v>353326.52</v>
      </c>
      <c r="F185" s="45">
        <f t="shared" si="26"/>
        <v>101.23831846061229</v>
      </c>
    </row>
    <row r="186" spans="1:6" ht="12.75" customHeight="1" x14ac:dyDescent="0.2">
      <c r="A186" s="63">
        <v>3238</v>
      </c>
      <c r="B186" s="64" t="s">
        <v>374</v>
      </c>
      <c r="C186" s="247" t="s">
        <v>375</v>
      </c>
      <c r="D186" s="194">
        <v>2819.21</v>
      </c>
      <c r="E186" s="194">
        <v>3849.25</v>
      </c>
      <c r="F186" s="45">
        <f t="shared" si="26"/>
        <v>136.53647653065931</v>
      </c>
    </row>
    <row r="187" spans="1:6" ht="12.75" customHeight="1" x14ac:dyDescent="0.2">
      <c r="A187" s="63">
        <v>3239</v>
      </c>
      <c r="B187" s="64" t="s">
        <v>376</v>
      </c>
      <c r="C187" s="247" t="s">
        <v>377</v>
      </c>
      <c r="D187" s="194">
        <v>24781.46</v>
      </c>
      <c r="E187" s="194">
        <v>36912.699999999997</v>
      </c>
      <c r="F187" s="45">
        <f t="shared" si="26"/>
        <v>148.95288655309253</v>
      </c>
    </row>
    <row r="188" spans="1:6" ht="12.75" customHeight="1" x14ac:dyDescent="0.2">
      <c r="A188" s="63">
        <v>324</v>
      </c>
      <c r="B188" s="64" t="s">
        <v>378</v>
      </c>
      <c r="C188" s="247" t="s">
        <v>379</v>
      </c>
      <c r="D188" s="194">
        <v>81505.91</v>
      </c>
      <c r="E188" s="194">
        <v>61859.8</v>
      </c>
      <c r="F188" s="45">
        <f t="shared" si="26"/>
        <v>75.896091461343104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65662.990000000005</v>
      </c>
      <c r="E194" s="60">
        <f t="shared" si="36"/>
        <v>64833.81</v>
      </c>
      <c r="F194" s="45">
        <f t="shared" si="26"/>
        <v>98.737218637165299</v>
      </c>
    </row>
    <row r="195" spans="1:6" ht="12.75" customHeight="1" x14ac:dyDescent="0.2">
      <c r="A195" s="63">
        <v>3291</v>
      </c>
      <c r="B195" s="183" t="s">
        <v>392</v>
      </c>
      <c r="C195" s="247" t="s">
        <v>393</v>
      </c>
      <c r="D195" s="194">
        <v>2476.81</v>
      </c>
      <c r="E195" s="194">
        <v>2972.17</v>
      </c>
      <c r="F195" s="45">
        <f t="shared" si="26"/>
        <v>119.99991925097203</v>
      </c>
    </row>
    <row r="196" spans="1:6" ht="12.75" customHeight="1" x14ac:dyDescent="0.2">
      <c r="A196" s="63">
        <v>3292</v>
      </c>
      <c r="B196" s="64" t="s">
        <v>394</v>
      </c>
      <c r="C196" s="247" t="s">
        <v>395</v>
      </c>
      <c r="D196" s="194">
        <v>6923.39</v>
      </c>
      <c r="E196" s="194">
        <v>7096.2</v>
      </c>
      <c r="F196" s="45">
        <f t="shared" si="26"/>
        <v>102.49603156835019</v>
      </c>
    </row>
    <row r="197" spans="1:6" ht="12.75" customHeight="1" x14ac:dyDescent="0.2">
      <c r="A197" s="63">
        <v>3293</v>
      </c>
      <c r="B197" s="64" t="s">
        <v>396</v>
      </c>
      <c r="C197" s="247" t="s">
        <v>397</v>
      </c>
      <c r="D197" s="194">
        <v>38674.75</v>
      </c>
      <c r="E197" s="194">
        <v>41467.78</v>
      </c>
      <c r="F197" s="45">
        <f t="shared" si="26"/>
        <v>107.22184370939696</v>
      </c>
    </row>
    <row r="198" spans="1:6" ht="12.75" customHeight="1" x14ac:dyDescent="0.2">
      <c r="A198" s="63">
        <v>3294</v>
      </c>
      <c r="B198" s="64" t="s">
        <v>398</v>
      </c>
      <c r="C198" s="247" t="s">
        <v>399</v>
      </c>
      <c r="D198" s="194">
        <v>431.62</v>
      </c>
      <c r="E198" s="194">
        <v>371.62</v>
      </c>
      <c r="F198" s="45">
        <f t="shared" si="26"/>
        <v>86.098883276956585</v>
      </c>
    </row>
    <row r="199" spans="1:6" ht="12.75" customHeight="1" x14ac:dyDescent="0.2">
      <c r="A199" s="63">
        <v>3295</v>
      </c>
      <c r="B199" s="64" t="s">
        <v>400</v>
      </c>
      <c r="C199" s="247" t="s">
        <v>401</v>
      </c>
      <c r="D199" s="194">
        <v>4223.29</v>
      </c>
      <c r="E199" s="194">
        <v>254.88</v>
      </c>
      <c r="F199" s="45">
        <f t="shared" si="26"/>
        <v>6.0351053325724733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12933.13</v>
      </c>
      <c r="E201" s="194">
        <v>12671.16</v>
      </c>
      <c r="F201" s="45">
        <f t="shared" si="26"/>
        <v>97.97442691753659</v>
      </c>
    </row>
    <row r="202" spans="1:6" ht="12.75" customHeight="1" x14ac:dyDescent="0.2">
      <c r="A202" s="63">
        <v>34</v>
      </c>
      <c r="B202" s="183" t="s">
        <v>406</v>
      </c>
      <c r="C202" s="247" t="s">
        <v>407</v>
      </c>
      <c r="D202" s="60">
        <f t="shared" ref="D202:E202" si="37">D203+D208+D216</f>
        <v>676.93000000000006</v>
      </c>
      <c r="E202" s="60">
        <f t="shared" si="37"/>
        <v>1364.3200000000002</v>
      </c>
      <c r="F202" s="45">
        <f t="shared" si="26"/>
        <v>201.54521146942815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676.93000000000006</v>
      </c>
      <c r="E216" s="60">
        <f t="shared" si="40"/>
        <v>1364.3200000000002</v>
      </c>
      <c r="F216" s="45">
        <f t="shared" si="26"/>
        <v>201.54521146942815</v>
      </c>
    </row>
    <row r="217" spans="1:6" ht="12.75" customHeight="1" x14ac:dyDescent="0.2">
      <c r="A217" s="63">
        <v>3431</v>
      </c>
      <c r="B217" s="182" t="s">
        <v>436</v>
      </c>
      <c r="C217" s="247" t="s">
        <v>437</v>
      </c>
      <c r="D217" s="194">
        <v>200.76</v>
      </c>
      <c r="E217" s="194">
        <v>392</v>
      </c>
      <c r="F217" s="45">
        <f t="shared" si="26"/>
        <v>195.25801952580196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476.17</v>
      </c>
      <c r="E219" s="194">
        <v>972.32</v>
      </c>
      <c r="F219" s="45">
        <f t="shared" si="26"/>
        <v>204.19598042715839</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40449.01</v>
      </c>
      <c r="E230" s="60">
        <f>E231+E234+E237+E242+E246+E250+E254+E257</f>
        <v>1585.46</v>
      </c>
      <c r="F230" s="45">
        <f t="shared" ref="F230:F245" si="44">IF(D230&lt;&gt;0,IF(E230/D230&gt;=100,"&gt;&gt;100",E230/D230*100),"-")</f>
        <v>3.9196509383047937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40449.01</v>
      </c>
      <c r="E257" s="60">
        <f t="shared" si="54"/>
        <v>1585.46</v>
      </c>
      <c r="F257" s="45">
        <f t="shared" si="53"/>
        <v>3.9196509383047937</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v>1585.46</v>
      </c>
      <c r="F260" s="45" t="str">
        <f t="shared" si="53"/>
        <v>-</v>
      </c>
    </row>
    <row r="261" spans="1:6" ht="24" x14ac:dyDescent="0.2">
      <c r="A261" s="63" t="s">
        <v>516</v>
      </c>
      <c r="B261" s="64" t="s">
        <v>165</v>
      </c>
      <c r="C261" s="247" t="s">
        <v>516</v>
      </c>
      <c r="D261" s="194">
        <v>40449.01</v>
      </c>
      <c r="E261" s="194"/>
      <c r="F261" s="45">
        <f t="shared" si="53"/>
        <v>0</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1609357.76</v>
      </c>
      <c r="E299" s="60">
        <f>E152-E297+E298</f>
        <v>1859752.18</v>
      </c>
      <c r="F299" s="45">
        <f t="shared" si="68"/>
        <v>115.55865490094632</v>
      </c>
    </row>
    <row r="300" spans="1:6" ht="12.75" customHeight="1" x14ac:dyDescent="0.2">
      <c r="A300" s="63" t="s">
        <v>582</v>
      </c>
      <c r="B300" s="64" t="s">
        <v>593</v>
      </c>
      <c r="C300" s="247" t="s">
        <v>594</v>
      </c>
      <c r="D300" s="60">
        <f>IF(D6&gt;=D299,D6-D299,0)</f>
        <v>476700.66999999969</v>
      </c>
      <c r="E300" s="60">
        <f>IF(E6&gt;=E299,E6-E299,0)</f>
        <v>2333923.7300000004</v>
      </c>
      <c r="F300" s="45">
        <f t="shared" si="68"/>
        <v>489.59942305094762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25480.5</v>
      </c>
      <c r="E302" s="194">
        <v>0</v>
      </c>
      <c r="F302" s="45">
        <f t="shared" si="68"/>
        <v>0</v>
      </c>
    </row>
    <row r="303" spans="1:6" ht="12.75" customHeight="1" x14ac:dyDescent="0.2">
      <c r="A303" s="63">
        <v>92221</v>
      </c>
      <c r="B303" s="64" t="s">
        <v>599</v>
      </c>
      <c r="C303" s="247" t="s">
        <v>600</v>
      </c>
      <c r="D303" s="194">
        <v>0</v>
      </c>
      <c r="E303" s="194">
        <v>55308.15</v>
      </c>
      <c r="F303" s="45" t="str">
        <f t="shared" si="68"/>
        <v>-</v>
      </c>
    </row>
    <row r="304" spans="1:6" ht="12.75" customHeight="1" x14ac:dyDescent="0.2">
      <c r="A304" s="63">
        <v>96</v>
      </c>
      <c r="B304" s="220" t="s">
        <v>601</v>
      </c>
      <c r="C304" s="247" t="s">
        <v>602</v>
      </c>
      <c r="D304" s="194">
        <v>9773.84</v>
      </c>
      <c r="E304" s="194">
        <v>809339.34</v>
      </c>
      <c r="F304" s="45">
        <f t="shared" si="68"/>
        <v>8280.6690103377987</v>
      </c>
    </row>
    <row r="305" spans="1:6" ht="12" x14ac:dyDescent="0.2">
      <c r="A305" s="63">
        <v>9661</v>
      </c>
      <c r="B305" s="220" t="s">
        <v>603</v>
      </c>
      <c r="C305" s="247" t="s">
        <v>604</v>
      </c>
      <c r="D305" s="194">
        <v>5242</v>
      </c>
      <c r="E305" s="194">
        <v>6828.05</v>
      </c>
      <c r="F305" s="45">
        <f t="shared" si="68"/>
        <v>130.25658145745899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555732.32999999996</v>
      </c>
      <c r="E360" s="60">
        <f t="shared" si="86"/>
        <v>2443220.79</v>
      </c>
      <c r="F360" s="45">
        <f t="shared" si="72"/>
        <v>439.63985143711187</v>
      </c>
    </row>
    <row r="361" spans="1:6" ht="12.75" customHeight="1" x14ac:dyDescent="0.2">
      <c r="A361" s="63">
        <v>41</v>
      </c>
      <c r="B361" s="64" t="s">
        <v>714</v>
      </c>
      <c r="C361" s="247" t="s">
        <v>715</v>
      </c>
      <c r="D361" s="60">
        <f t="shared" ref="D361:E361" si="87">D362+D366</f>
        <v>372056.1</v>
      </c>
      <c r="E361" s="60">
        <f t="shared" si="87"/>
        <v>2091517.89</v>
      </c>
      <c r="F361" s="45">
        <f t="shared" si="72"/>
        <v>562.15121590534329</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372056.1</v>
      </c>
      <c r="E366" s="60">
        <f t="shared" si="89"/>
        <v>2091517.89</v>
      </c>
      <c r="F366" s="45">
        <f t="shared" si="72"/>
        <v>562.15121590534329</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372056.1</v>
      </c>
      <c r="E370" s="194">
        <v>2091517.89</v>
      </c>
      <c r="F370" s="45">
        <f t="shared" si="72"/>
        <v>562.15121590534329</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183676.22999999998</v>
      </c>
      <c r="E373" s="60">
        <f t="shared" si="90"/>
        <v>351702.9</v>
      </c>
      <c r="F373" s="45">
        <f t="shared" si="72"/>
        <v>191.47981205842478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163676.22999999998</v>
      </c>
      <c r="E379" s="60">
        <f t="shared" si="92"/>
        <v>322802.90000000002</v>
      </c>
      <c r="F379" s="45">
        <f t="shared" si="72"/>
        <v>197.22039052341324</v>
      </c>
    </row>
    <row r="380" spans="1:6" ht="12.75" customHeight="1" x14ac:dyDescent="0.2">
      <c r="A380" s="63">
        <v>4221</v>
      </c>
      <c r="B380" s="64" t="s">
        <v>648</v>
      </c>
      <c r="C380" s="247" t="s">
        <v>740</v>
      </c>
      <c r="D380" s="194">
        <v>4609.57</v>
      </c>
      <c r="E380" s="194">
        <v>72361.59</v>
      </c>
      <c r="F380" s="45">
        <f t="shared" si="72"/>
        <v>1569.8121516757528</v>
      </c>
    </row>
    <row r="381" spans="1:6" ht="12.75" customHeight="1" x14ac:dyDescent="0.2">
      <c r="A381" s="63">
        <v>4222</v>
      </c>
      <c r="B381" s="64" t="s">
        <v>741</v>
      </c>
      <c r="C381" s="247" t="s">
        <v>742</v>
      </c>
      <c r="D381" s="194">
        <v>0</v>
      </c>
      <c r="E381" s="194">
        <v>898</v>
      </c>
      <c r="F381" s="45" t="str">
        <f t="shared" si="72"/>
        <v>-</v>
      </c>
    </row>
    <row r="382" spans="1:6" ht="12.75" customHeight="1" x14ac:dyDescent="0.2">
      <c r="A382" s="63">
        <v>4223</v>
      </c>
      <c r="B382" s="64" t="s">
        <v>652</v>
      </c>
      <c r="C382" s="247" t="s">
        <v>743</v>
      </c>
      <c r="D382" s="194">
        <v>1439.8</v>
      </c>
      <c r="E382" s="194">
        <v>2069.8000000000002</v>
      </c>
      <c r="F382" s="45">
        <f t="shared" si="72"/>
        <v>143.75607723294902</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157626.85999999999</v>
      </c>
      <c r="E386" s="194">
        <v>247473.51</v>
      </c>
      <c r="F386" s="45">
        <f t="shared" si="72"/>
        <v>156.99958116275363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20000</v>
      </c>
      <c r="E388" s="60">
        <f t="shared" si="93"/>
        <v>28900</v>
      </c>
      <c r="F388" s="45">
        <f t="shared" si="72"/>
        <v>144.5</v>
      </c>
    </row>
    <row r="389" spans="1:6" ht="12.75" customHeight="1" x14ac:dyDescent="0.2">
      <c r="A389" s="63">
        <v>4231</v>
      </c>
      <c r="B389" s="64" t="s">
        <v>666</v>
      </c>
      <c r="C389" s="247" t="s">
        <v>751</v>
      </c>
      <c r="D389" s="194">
        <v>20000</v>
      </c>
      <c r="E389" s="194">
        <v>28900</v>
      </c>
      <c r="F389" s="45">
        <f t="shared" si="72"/>
        <v>144.5</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555732.32999999996</v>
      </c>
      <c r="E418" s="60">
        <f t="shared" si="102"/>
        <v>2443220.79</v>
      </c>
      <c r="F418" s="45">
        <f t="shared" si="72"/>
        <v>439.63985143711187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501.68</v>
      </c>
      <c r="E420" s="194">
        <v>262492.21000000002</v>
      </c>
      <c r="F420" s="45" t="str">
        <f t="shared" si="72"/>
        <v>&gt;&gt;100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2086058.4299999997</v>
      </c>
      <c r="E422" s="60">
        <f>E6+E308</f>
        <v>4193675.91</v>
      </c>
      <c r="F422" s="45">
        <f t="shared" si="72"/>
        <v>201.03348255686208</v>
      </c>
    </row>
    <row r="423" spans="1:6" ht="12.75" customHeight="1" x14ac:dyDescent="0.2">
      <c r="A423" s="63" t="s">
        <v>582</v>
      </c>
      <c r="B423" s="64" t="s">
        <v>805</v>
      </c>
      <c r="C423" s="247" t="s">
        <v>806</v>
      </c>
      <c r="D423" s="60">
        <f t="shared" ref="D423:E423" si="103">D299+D360</f>
        <v>2165090.09</v>
      </c>
      <c r="E423" s="60">
        <f t="shared" si="103"/>
        <v>4302972.97</v>
      </c>
      <c r="F423" s="45">
        <f t="shared" si="72"/>
        <v>198.74336822630784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79031.660000000149</v>
      </c>
      <c r="E425" s="60">
        <f t="shared" si="105"/>
        <v>109297.05999999959</v>
      </c>
      <c r="F425" s="45">
        <f t="shared" si="72"/>
        <v>138.29528571207968</v>
      </c>
    </row>
    <row r="426" spans="1:6" ht="12.75" customHeight="1" x14ac:dyDescent="0.2">
      <c r="A426" s="251" t="s">
        <v>811</v>
      </c>
      <c r="B426" s="183" t="s">
        <v>812</v>
      </c>
      <c r="C426" s="252" t="s">
        <v>813</v>
      </c>
      <c r="D426" s="60">
        <f t="shared" ref="D426:E426" si="106">IF(D302-D303+D419-D420&gt;=0,D302-D303+D419-D420,0)</f>
        <v>24978.82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317800.36000000004</v>
      </c>
      <c r="F427" s="45" t="str">
        <f t="shared" si="72"/>
        <v>-</v>
      </c>
    </row>
    <row r="428" spans="1:6" ht="24" x14ac:dyDescent="0.2">
      <c r="A428" s="249" t="s">
        <v>816</v>
      </c>
      <c r="B428" s="243" t="s">
        <v>817</v>
      </c>
      <c r="C428" s="250" t="s">
        <v>818</v>
      </c>
      <c r="D428" s="81">
        <f t="shared" ref="D428:E428" si="108">D304+D421</f>
        <v>9773.84</v>
      </c>
      <c r="E428" s="81">
        <f t="shared" si="108"/>
        <v>809339.34</v>
      </c>
      <c r="F428" s="61">
        <f t="shared" si="72"/>
        <v>8280.6690103377987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2086058.4299999997</v>
      </c>
      <c r="E643" s="60">
        <f>E422+E430</f>
        <v>4193675.91</v>
      </c>
      <c r="F643" s="45">
        <f t="shared" si="109"/>
        <v>201.03348255686208</v>
      </c>
    </row>
    <row r="644" spans="1:6" ht="12.75" customHeight="1" x14ac:dyDescent="0.2">
      <c r="A644" s="63" t="s">
        <v>582</v>
      </c>
      <c r="B644" s="64" t="s">
        <v>1238</v>
      </c>
      <c r="C644" s="247" t="s">
        <v>1239</v>
      </c>
      <c r="D644" s="60">
        <f>D423+D535</f>
        <v>2165090.09</v>
      </c>
      <c r="E644" s="60">
        <f>E423+E535</f>
        <v>4302972.97</v>
      </c>
      <c r="F644" s="45">
        <f t="shared" si="109"/>
        <v>198.74336822630784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79031.660000000149</v>
      </c>
      <c r="E646" s="60">
        <f t="shared" si="164"/>
        <v>109297.05999999959</v>
      </c>
      <c r="F646" s="45">
        <f t="shared" si="109"/>
        <v>138.29528571207968</v>
      </c>
    </row>
    <row r="647" spans="1:6" ht="24" x14ac:dyDescent="0.2">
      <c r="A647" s="251" t="s">
        <v>1244</v>
      </c>
      <c r="B647" s="64" t="s">
        <v>1245</v>
      </c>
      <c r="C647" s="252" t="s">
        <v>1244</v>
      </c>
      <c r="D647" s="60">
        <f>IF(D426-D427+D641-D642&gt;=0,D426-D427+D641-D642,0)</f>
        <v>24978.82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317800.36000000004</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54052.840000000149</v>
      </c>
      <c r="E650" s="60">
        <f t="shared" si="166"/>
        <v>427097.41999999963</v>
      </c>
      <c r="F650" s="45">
        <f t="shared" si="109"/>
        <v>790.14797372348698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145957.98000000001</v>
      </c>
      <c r="E654" s="194">
        <v>43818.62</v>
      </c>
      <c r="F654" s="45">
        <f t="shared" si="167"/>
        <v>30.021393828552572</v>
      </c>
    </row>
    <row r="655" spans="1:6" ht="12.75" customHeight="1" x14ac:dyDescent="0.2">
      <c r="A655" s="63" t="s">
        <v>1259</v>
      </c>
      <c r="B655" s="64" t="s">
        <v>1260</v>
      </c>
      <c r="C655" s="247" t="s">
        <v>1259</v>
      </c>
      <c r="D655" s="194">
        <v>145957.98000000001</v>
      </c>
      <c r="E655" s="194">
        <v>43818.62</v>
      </c>
      <c r="F655" s="45">
        <f t="shared" si="167"/>
        <v>30.021393828552572</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34</v>
      </c>
      <c r="E658" s="253">
        <v>38</v>
      </c>
      <c r="F658" s="45">
        <f t="shared" si="167"/>
        <v>111.76470588235294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23</v>
      </c>
      <c r="E660" s="253">
        <v>29</v>
      </c>
      <c r="F660" s="45">
        <f t="shared" si="167"/>
        <v>126.08695652173914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133000</v>
      </c>
      <c r="E683" s="192">
        <v>223000</v>
      </c>
      <c r="F683" s="71">
        <f t="shared" si="167"/>
        <v>167.66917293233084</v>
      </c>
    </row>
    <row r="684" spans="1:6" ht="24" x14ac:dyDescent="0.2">
      <c r="A684" s="70">
        <v>63613</v>
      </c>
      <c r="B684" s="182" t="s">
        <v>1318</v>
      </c>
      <c r="C684" s="278" t="s">
        <v>1319</v>
      </c>
      <c r="D684" s="192">
        <v>40000</v>
      </c>
      <c r="E684" s="192">
        <v>40000</v>
      </c>
      <c r="F684" s="71">
        <f t="shared" si="167"/>
        <v>100</v>
      </c>
    </row>
    <row r="685" spans="1:6" ht="24" x14ac:dyDescent="0.2">
      <c r="A685" s="63">
        <v>63622</v>
      </c>
      <c r="B685" s="244" t="s">
        <v>1320</v>
      </c>
      <c r="C685" s="247" t="s">
        <v>1321</v>
      </c>
      <c r="D685" s="194">
        <v>100000</v>
      </c>
      <c r="E685" s="194">
        <v>199322.36</v>
      </c>
      <c r="F685" s="45">
        <f t="shared" si="167"/>
        <v>199.32235999999997</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305775.96000000002</v>
      </c>
      <c r="E706" s="192">
        <v>753044.53</v>
      </c>
      <c r="F706" s="71">
        <f t="shared" si="167"/>
        <v>246.27329434269453</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174235.46</v>
      </c>
      <c r="E724" s="192">
        <v>153840.65</v>
      </c>
      <c r="F724" s="71">
        <f t="shared" si="167"/>
        <v>88.294684675553412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6371.16</v>
      </c>
      <c r="F732" s="71" t="str">
        <f t="shared" si="167"/>
        <v>-</v>
      </c>
    </row>
    <row r="733" spans="1:6" ht="12.75" customHeight="1" x14ac:dyDescent="0.2">
      <c r="A733" s="70">
        <v>31215</v>
      </c>
      <c r="B733" s="65" t="s">
        <v>1396</v>
      </c>
      <c r="C733" s="278" t="s">
        <v>1397</v>
      </c>
      <c r="D733" s="192">
        <v>4290.6099999999997</v>
      </c>
      <c r="E733" s="192">
        <v>1670</v>
      </c>
      <c r="F733" s="71">
        <f t="shared" si="167"/>
        <v>38.922204535019503</v>
      </c>
    </row>
    <row r="734" spans="1:6" ht="12.75" customHeight="1" x14ac:dyDescent="0.2">
      <c r="A734" s="70">
        <v>32121</v>
      </c>
      <c r="B734" s="65" t="s">
        <v>1398</v>
      </c>
      <c r="C734" s="278" t="s">
        <v>1399</v>
      </c>
      <c r="D734" s="192">
        <v>20194.7</v>
      </c>
      <c r="E734" s="192">
        <v>19135.8</v>
      </c>
      <c r="F734" s="71">
        <f t="shared" si="167"/>
        <v>94.756545034093094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84622.17</v>
      </c>
      <c r="E737" s="194">
        <v>55153.09</v>
      </c>
      <c r="F737" s="45">
        <f t="shared" si="167"/>
        <v>65.17569804697753</v>
      </c>
    </row>
    <row r="738" spans="1:6" ht="12.75" customHeight="1" x14ac:dyDescent="0.2">
      <c r="A738" s="63" t="s">
        <v>1406</v>
      </c>
      <c r="B738" s="64" t="s">
        <v>1407</v>
      </c>
      <c r="C738" s="247" t="s">
        <v>1406</v>
      </c>
      <c r="D738" s="194">
        <v>39157.35</v>
      </c>
      <c r="E738" s="194">
        <v>44528.85</v>
      </c>
      <c r="F738" s="45">
        <f t="shared" si="167"/>
        <v>113.71773115392129</v>
      </c>
    </row>
    <row r="739" spans="1:6" ht="12.75" customHeight="1" x14ac:dyDescent="0.2">
      <c r="A739" s="70" t="s">
        <v>1408</v>
      </c>
      <c r="B739" s="65" t="s">
        <v>1409</v>
      </c>
      <c r="C739" s="278" t="s">
        <v>1408</v>
      </c>
      <c r="D739" s="192">
        <v>44550.99</v>
      </c>
      <c r="E739" s="192">
        <v>45959.199999999997</v>
      </c>
      <c r="F739" s="71">
        <f t="shared" si="167"/>
        <v>103.16089496552152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2476.81</v>
      </c>
      <c r="E741" s="192">
        <v>2972.17</v>
      </c>
      <c r="F741" s="71">
        <f t="shared" ref="F741:F1006" si="169">IF(D741&lt;&gt;0,IF(E741/D741&gt;=100,"&gt;&gt;100",E741/D741*100),"-")</f>
        <v>119.99991925097203</v>
      </c>
    </row>
    <row r="742" spans="1:6" ht="12.75" customHeight="1" x14ac:dyDescent="0.2">
      <c r="A742" s="70" t="s">
        <v>1414</v>
      </c>
      <c r="B742" s="65" t="s">
        <v>1415</v>
      </c>
      <c r="C742" s="278" t="s">
        <v>1414</v>
      </c>
      <c r="D742" s="192">
        <v>916.29</v>
      </c>
      <c r="E742" s="192">
        <v>968.71</v>
      </c>
      <c r="F742" s="71">
        <f t="shared" si="169"/>
        <v>105.72089622281156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 zoomScaleNormal="100" workbookViewId="0">
      <selection activeCell="E266" sqref="E2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919265.21</v>
      </c>
      <c r="E6" s="180">
        <f t="shared" si="0"/>
        <v>4079692.0700000008</v>
      </c>
      <c r="F6" s="181">
        <f t="shared" ref="F6:F298" si="1">IF(D6&gt;0,IF(E6/D6&gt;=100,"&gt;&gt;100",E6/D6*100),"-")</f>
        <v>443.79924592164224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771534.66999999993</v>
      </c>
      <c r="E7" s="79">
        <f t="shared" si="2"/>
        <v>3083873.5800000005</v>
      </c>
      <c r="F7" s="71">
        <f t="shared" si="1"/>
        <v>399.70641630401406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372056.1</v>
      </c>
      <c r="E8" s="79">
        <f>E9+E10-E11</f>
        <v>2463573.9900000002</v>
      </c>
      <c r="F8" s="71">
        <f t="shared" si="1"/>
        <v>662.15121590534341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377993.19</v>
      </c>
      <c r="E10" s="192">
        <v>2469511.08</v>
      </c>
      <c r="F10" s="71">
        <f t="shared" si="1"/>
        <v>653.32157968242757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5937.09</v>
      </c>
      <c r="E11" s="192">
        <v>5937.09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342860.63000000006</v>
      </c>
      <c r="E12" s="79">
        <f t="shared" si="3"/>
        <v>563533.48</v>
      </c>
      <c r="F12" s="71">
        <f t="shared" si="1"/>
        <v>164.36225996551423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149445.13</v>
      </c>
      <c r="E15" s="192">
        <v>149445.13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149445.13</v>
      </c>
      <c r="E18" s="192">
        <v>149445.13</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297106.64</v>
      </c>
      <c r="E19" s="79">
        <f t="shared" si="5"/>
        <v>494935.36999999994</v>
      </c>
      <c r="F19" s="71">
        <f t="shared" si="1"/>
        <v>166.58509214065359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80025.7</v>
      </c>
      <c r="E20" s="192">
        <v>149283.44</v>
      </c>
      <c r="F20" s="71">
        <f t="shared" si="1"/>
        <v>186.54437262029572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1315.83</v>
      </c>
      <c r="E21" s="192">
        <v>2213.83</v>
      </c>
      <c r="F21" s="71">
        <f t="shared" si="1"/>
        <v>168.2458980263408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7753.76</v>
      </c>
      <c r="E22" s="192">
        <v>9643.7199999999993</v>
      </c>
      <c r="F22" s="71">
        <f t="shared" si="1"/>
        <v>124.37475495759476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47404.33</v>
      </c>
      <c r="E25" s="192">
        <v>47404.33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477441.16</v>
      </c>
      <c r="E26" s="192">
        <v>709937.13</v>
      </c>
      <c r="F26" s="71">
        <f t="shared" si="1"/>
        <v>148.69625609991397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316834.14</v>
      </c>
      <c r="E28" s="192">
        <v>423547.08</v>
      </c>
      <c r="F28" s="71">
        <f t="shared" si="1"/>
        <v>133.68101051231412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31981.619999999995</v>
      </c>
      <c r="E29" s="79">
        <f t="shared" si="6"/>
        <v>55537.279999999999</v>
      </c>
      <c r="F29" s="71">
        <f t="shared" si="1"/>
        <v>173.65374236827279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42754.7</v>
      </c>
      <c r="E30" s="192">
        <v>71654.7</v>
      </c>
      <c r="F30" s="71">
        <f t="shared" si="1"/>
        <v>167.59490769435877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10773.08</v>
      </c>
      <c r="E34" s="192">
        <v>16117.42</v>
      </c>
      <c r="F34" s="71">
        <f t="shared" si="1"/>
        <v>149.60828286803775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11637.78</v>
      </c>
      <c r="E35" s="79">
        <f t="shared" si="7"/>
        <v>11637.78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11637.78</v>
      </c>
      <c r="E37" s="192">
        <v>11637.78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2134.59</v>
      </c>
      <c r="E45" s="79">
        <f t="shared" si="9"/>
        <v>1423.0500000000002</v>
      </c>
      <c r="F45" s="71">
        <f t="shared" si="1"/>
        <v>66.666198192627164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3071.63</v>
      </c>
      <c r="E47" s="192">
        <v>3071.63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937.04</v>
      </c>
      <c r="E50" s="192">
        <v>1648.58</v>
      </c>
      <c r="F50" s="71">
        <f t="shared" si="1"/>
        <v>175.93485870400409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146894.07999999999</v>
      </c>
      <c r="E54" s="192">
        <v>159300.31</v>
      </c>
      <c r="F54" s="71">
        <f t="shared" si="1"/>
        <v>108.44569774357143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146894.07999999999</v>
      </c>
      <c r="E55" s="192">
        <v>159300.31</v>
      </c>
      <c r="F55" s="71">
        <f t="shared" si="1"/>
        <v>108.44569774357143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43632.62</v>
      </c>
      <c r="E56" s="79">
        <f t="shared" si="11"/>
        <v>43632.62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43632.62</v>
      </c>
      <c r="E57" s="192">
        <v>43632.62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12985.32</v>
      </c>
      <c r="E63" s="79">
        <f>SUM(E64:E68)</f>
        <v>13133.49</v>
      </c>
      <c r="F63" s="71">
        <f>IF(D63&gt;0,IF(E63/D63&gt;=100,"&gt;&gt;100",E63/D63*100),"-")</f>
        <v>101.14105774828808</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12985.32</v>
      </c>
      <c r="E67" s="192">
        <v>13133.49</v>
      </c>
      <c r="F67" s="71">
        <f t="shared" si="1"/>
        <v>101.14105774828808</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147730.54</v>
      </c>
      <c r="E69" s="79">
        <f>E70+E82+E88+E119+E135+E147+E165+E171</f>
        <v>995818.49000000011</v>
      </c>
      <c r="F69" s="71">
        <f t="shared" si="1"/>
        <v>674.07760778509305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6936.23</v>
      </c>
      <c r="E82" s="79">
        <f>SUM(E83:E85)-E86+E87</f>
        <v>11087.150000000001</v>
      </c>
      <c r="F82" s="71">
        <f t="shared" si="1"/>
        <v>159.84403631367474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24.13</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4014.81</v>
      </c>
      <c r="E85" s="192">
        <v>4520.55</v>
      </c>
      <c r="F85" s="71">
        <f t="shared" si="1"/>
        <v>112.59686012538577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2897.29</v>
      </c>
      <c r="E87" s="192">
        <v>6566.6</v>
      </c>
      <c r="F87" s="71">
        <f t="shared" si="1"/>
        <v>226.64627979939874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140794.31</v>
      </c>
      <c r="E147" s="79">
        <f t="shared" si="24"/>
        <v>984731.34000000008</v>
      </c>
      <c r="F147" s="71">
        <f t="shared" si="1"/>
        <v>699.4113185397905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915864.65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915864.65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3918</v>
      </c>
      <c r="E160" s="192">
        <v>11455.82</v>
      </c>
      <c r="F160" s="71">
        <f t="shared" si="1"/>
        <v>292.38948443083206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7514.74</v>
      </c>
      <c r="E161" s="192">
        <v>11562.53</v>
      </c>
      <c r="F161" s="71">
        <f t="shared" si="1"/>
        <v>153.8646712993397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129517.52</v>
      </c>
      <c r="E162" s="192">
        <v>173444.25</v>
      </c>
      <c r="F162" s="71">
        <f t="shared" si="1"/>
        <v>133.91566639015323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613.84</v>
      </c>
      <c r="E163" s="192">
        <v>156.1</v>
      </c>
      <c r="F163" s="71">
        <f t="shared" si="1"/>
        <v>25.430079499543851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769.79</v>
      </c>
      <c r="E164" s="192">
        <v>127752.01</v>
      </c>
      <c r="F164" s="71" t="str">
        <f t="shared" si="1"/>
        <v>&gt;&gt;100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919265.21</v>
      </c>
      <c r="E176" s="79">
        <f>E177+E251</f>
        <v>4079692.07</v>
      </c>
      <c r="F176" s="71">
        <f t="shared" si="1"/>
        <v>443.79924592164218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204994.86000000002</v>
      </c>
      <c r="E177" s="79">
        <f>E178+E197+E203+E219+E247+E248</f>
        <v>626710.06000000006</v>
      </c>
      <c r="F177" s="71">
        <f t="shared" si="1"/>
        <v>305.71988975723588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151838.85</v>
      </c>
      <c r="E178" s="79">
        <f>SUM(E179:E181)+E185+E186+SUM(E194:E196)</f>
        <v>217764.96</v>
      </c>
      <c r="F178" s="71">
        <f t="shared" si="1"/>
        <v>143.41847294022577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68675.649999999994</v>
      </c>
      <c r="E179" s="192">
        <v>84402.66</v>
      </c>
      <c r="F179" s="71">
        <f t="shared" si="1"/>
        <v>122.90041666879019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47435.23</v>
      </c>
      <c r="E180" s="192">
        <v>74680.45</v>
      </c>
      <c r="F180" s="71">
        <f t="shared" si="1"/>
        <v>157.43667733876276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4.0199999999999996</v>
      </c>
      <c r="E181" s="79">
        <f t="shared" si="28"/>
        <v>122.92</v>
      </c>
      <c r="F181" s="71">
        <f t="shared" si="1"/>
        <v>3057.7114427860702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4.0199999999999996</v>
      </c>
      <c r="E184" s="192">
        <v>122.92</v>
      </c>
      <c r="F184" s="71">
        <f t="shared" si="1"/>
        <v>3057.7114427860702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35723.949999999997</v>
      </c>
      <c r="E196" s="192">
        <v>58558.93</v>
      </c>
      <c r="F196" s="71">
        <f t="shared" si="1"/>
        <v>163.92064707290209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53156.01</v>
      </c>
      <c r="E197" s="79">
        <f>SUM(E198:E202)</f>
        <v>383246.85000000003</v>
      </c>
      <c r="F197" s="71">
        <f t="shared" si="1"/>
        <v>720.984983635905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44156.01</v>
      </c>
      <c r="E198" s="192">
        <v>366800.51</v>
      </c>
      <c r="F198" s="71">
        <f t="shared" si="1"/>
        <v>830.69215266506194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9000</v>
      </c>
      <c r="E199" s="192">
        <v>16446.34</v>
      </c>
      <c r="F199" s="71">
        <f t="shared" ref="F199:F202" si="30">IF(D199&gt;0,IF(E199/D199&gt;=100,"&gt;&gt;100",E199/D199*100),"-")</f>
        <v>182.73711111111112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6431.58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19266.669999999998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19266.669999999998</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714270.35</v>
      </c>
      <c r="E251" s="79">
        <f>+E252+E255-E264+E274+E291</f>
        <v>3452982.01</v>
      </c>
      <c r="F251" s="71">
        <f t="shared" si="1"/>
        <v>483.4278799336974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758549.35</v>
      </c>
      <c r="E252" s="79">
        <f>E253-E254</f>
        <v>3070740.09</v>
      </c>
      <c r="F252" s="71">
        <f t="shared" si="1"/>
        <v>404.81744398040814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758549.35</v>
      </c>
      <c r="E253" s="192">
        <v>3070740.09</v>
      </c>
      <c r="F253" s="71">
        <f t="shared" si="1"/>
        <v>404.81744398040814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-54052.840000000004</v>
      </c>
      <c r="E255" s="79">
        <f>E256-E260</f>
        <v>-427097.42000000004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1255.31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1255.31</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55308.15</v>
      </c>
      <c r="E260" s="79">
        <f>SUM(E261:E263)</f>
        <v>427097.42000000004</v>
      </c>
      <c r="F260" s="71">
        <f t="shared" si="1"/>
        <v>772.21425775405623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55308.15</v>
      </c>
      <c r="E261" s="192">
        <v>43548.160000000003</v>
      </c>
      <c r="F261" s="71">
        <f t="shared" si="1"/>
        <v>78.737328946999668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383549.26</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9773.84</v>
      </c>
      <c r="E274" s="79">
        <f>SUM(E275:E277)+SUM(E286:E290)</f>
        <v>809339.34</v>
      </c>
      <c r="F274" s="71">
        <f t="shared" si="1"/>
        <v>8280.6690103377987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791923.37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791923.37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3918</v>
      </c>
      <c r="E287" s="192">
        <v>10431.82</v>
      </c>
      <c r="F287" s="71">
        <f t="shared" si="39"/>
        <v>266.25370086778969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5242</v>
      </c>
      <c r="E288" s="192">
        <v>6828.05</v>
      </c>
      <c r="F288" s="71">
        <f t="shared" si="39"/>
        <v>130.25658145745899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613.84</v>
      </c>
      <c r="E290" s="192">
        <v>156.1</v>
      </c>
      <c r="F290" s="71">
        <f t="shared" si="39"/>
        <v>25.430079499543851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4791469.59</v>
      </c>
      <c r="E297" s="79">
        <f t="shared" si="42"/>
        <v>3327760.46</v>
      </c>
      <c r="F297" s="71">
        <f t="shared" si="1"/>
        <v>69.451770432711854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4791469.59</v>
      </c>
      <c r="E298" s="193">
        <v>3327760.46</v>
      </c>
      <c r="F298" s="75">
        <f t="shared" si="1"/>
        <v>69.451770432711854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139606.1</v>
      </c>
      <c r="E302" s="192">
        <v>934759.11</v>
      </c>
      <c r="F302" s="71">
        <f t="shared" si="43"/>
        <v>669.568958662981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1958</v>
      </c>
      <c r="E303" s="192">
        <v>177724.24</v>
      </c>
      <c r="F303" s="71">
        <f t="shared" si="43"/>
        <v>9076.8253319713986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538.13</v>
      </c>
      <c r="E308" s="192">
        <v>3437.92</v>
      </c>
      <c r="F308" s="71">
        <f t="shared" si="43"/>
        <v>638.86421496664377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769.52</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2359.16</v>
      </c>
      <c r="E311" s="192">
        <v>2359.16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129517.52</v>
      </c>
      <c r="E335" s="192">
        <v>173444.25</v>
      </c>
      <c r="F335" s="71">
        <f t="shared" si="43"/>
        <v>133.91566639015323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62277.86</v>
      </c>
      <c r="E336" s="192">
        <v>103863.87</v>
      </c>
      <c r="F336" s="71">
        <f t="shared" si="43"/>
        <v>166.77495019899527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89560.99</v>
      </c>
      <c r="E337" s="192">
        <v>113901.09</v>
      </c>
      <c r="F337" s="71">
        <f t="shared" si="43"/>
        <v>127.17712253962354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2922.22</v>
      </c>
      <c r="E338" s="192">
        <v>216169.06</v>
      </c>
      <c r="F338" s="71">
        <f t="shared" si="43"/>
        <v>7397.4259296014679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50233.79</v>
      </c>
      <c r="E339" s="192">
        <v>167077.79</v>
      </c>
      <c r="F339" s="71">
        <f t="shared" si="43"/>
        <v>332.60040701687052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236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3753.11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2442.4699999999998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1242.1500000000001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4791469.59</v>
      </c>
      <c r="E387" s="192">
        <v>3159246.76</v>
      </c>
      <c r="F387" s="71">
        <f t="shared" si="44"/>
        <v>65.934818131653842</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168513.7</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2165090.09</v>
      </c>
      <c r="E107" s="60">
        <f t="shared" si="21"/>
        <v>4302972.97</v>
      </c>
      <c r="F107" s="45">
        <f t="shared" si="1"/>
        <v>198.74336822630784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2165090.09</v>
      </c>
      <c r="E109" s="194">
        <v>4302972.97</v>
      </c>
      <c r="F109" s="45">
        <f t="shared" si="1"/>
        <v>198.74336822630784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2165090.09</v>
      </c>
      <c r="E141" s="81">
        <f t="shared" si="28"/>
        <v>4302972.97</v>
      </c>
      <c r="F141" s="61">
        <f t="shared" si="1"/>
        <v>198.74336822630784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132997.69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123128.7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123128.7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123128.7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9868.99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7901.35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7901.35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1967.64</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1967.64</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204994.86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5025711.58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341306.42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2673002.0700000003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1029282.42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760784.49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1089.46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881845.7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2005927.84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5475.25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4623263.0500000007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338507.39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2603679.41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1013555.41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734395.13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970.56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854758.31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1675837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5239.25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607443.38999999966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320268.93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103863.87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50650.509999999995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42488.39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5675.82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0.02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2486.2800000000002</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53213.36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52582.11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631.25</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216169.06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214889.06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1280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236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287174.46000000002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7046.92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113049.75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167077.79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33667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2026-02-02T11:08:46Z</cp:lastPrinted>
  <dcterms:created xsi:type="dcterms:W3CDTF">2022-04-01T05:14:30Z</dcterms:created>
  <dcterms:modified xsi:type="dcterms:W3CDTF">2026-02-02T11:27:33Z</dcterms:modified>
</cp:coreProperties>
</file>